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7424" windowHeight="4116" firstSheet="2"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H275" i="9"/>
  <c r="F275" i="9"/>
  <c r="F274" i="9"/>
  <c r="I273" i="9"/>
  <c r="E273" i="9" s="1"/>
  <c r="B273" i="9" s="1"/>
  <c r="H273" i="9"/>
  <c r="F273" i="9"/>
  <c r="E272" i="9"/>
  <c r="M271" i="9"/>
  <c r="L271" i="9"/>
  <c r="F271" i="9" s="1"/>
  <c r="B271" i="9" s="1"/>
  <c r="E271" i="9"/>
  <c r="M270" i="9"/>
  <c r="L270" i="9"/>
  <c r="E270" i="9"/>
  <c r="M269" i="9"/>
  <c r="F269" i="9" s="1"/>
  <c r="B269" i="9" s="1"/>
  <c r="L269" i="9"/>
  <c r="E269" i="9"/>
  <c r="M268" i="9"/>
  <c r="L268" i="9"/>
  <c r="F268" i="9" s="1"/>
  <c r="E268" i="9"/>
  <c r="M267" i="9"/>
  <c r="L267" i="9"/>
  <c r="F267" i="9" s="1"/>
  <c r="B267" i="9" s="1"/>
  <c r="E267" i="9"/>
  <c r="M266" i="9"/>
  <c r="L266" i="9"/>
  <c r="E266" i="9"/>
  <c r="M265" i="9"/>
  <c r="L265" i="9"/>
  <c r="F265" i="9"/>
  <c r="B265" i="9" s="1"/>
  <c r="E265" i="9"/>
  <c r="M264" i="9"/>
  <c r="L264" i="9"/>
  <c r="F264" i="9" s="1"/>
  <c r="E264" i="9"/>
  <c r="M263" i="9"/>
  <c r="L263" i="9"/>
  <c r="F263" i="9" s="1"/>
  <c r="B263" i="9" s="1"/>
  <c r="E263" i="9"/>
  <c r="M262" i="9"/>
  <c r="L262" i="9"/>
  <c r="E262" i="9"/>
  <c r="M261" i="9"/>
  <c r="F261" i="9" s="1"/>
  <c r="L261" i="9"/>
  <c r="E261" i="9"/>
  <c r="B261" i="9"/>
  <c r="M260" i="9"/>
  <c r="L260" i="9"/>
  <c r="F260" i="9" s="1"/>
  <c r="E260" i="9"/>
  <c r="B260" i="9" s="1"/>
  <c r="M259" i="9"/>
  <c r="L259" i="9"/>
  <c r="F259" i="9" s="1"/>
  <c r="B259" i="9" s="1"/>
  <c r="E259" i="9"/>
  <c r="M258" i="9"/>
  <c r="L258" i="9"/>
  <c r="E258" i="9"/>
  <c r="M257" i="9"/>
  <c r="L257" i="9"/>
  <c r="F257" i="9"/>
  <c r="B257" i="9" s="1"/>
  <c r="E257" i="9"/>
  <c r="M256" i="9"/>
  <c r="L256" i="9"/>
  <c r="F256" i="9" s="1"/>
  <c r="E256" i="9"/>
  <c r="M255" i="9"/>
  <c r="L255" i="9"/>
  <c r="F255" i="9" s="1"/>
  <c r="B255" i="9" s="1"/>
  <c r="E255" i="9"/>
  <c r="M254" i="9"/>
  <c r="L254" i="9"/>
  <c r="E254" i="9"/>
  <c r="M253" i="9"/>
  <c r="F253" i="9" s="1"/>
  <c r="B253" i="9" s="1"/>
  <c r="L253" i="9"/>
  <c r="E253" i="9"/>
  <c r="M252" i="9"/>
  <c r="L252" i="9"/>
  <c r="F252" i="9" s="1"/>
  <c r="E252" i="9"/>
  <c r="M251" i="9"/>
  <c r="L251" i="9"/>
  <c r="F251" i="9" s="1"/>
  <c r="B251" i="9" s="1"/>
  <c r="E251" i="9"/>
  <c r="M250" i="9"/>
  <c r="L250" i="9"/>
  <c r="E250" i="9"/>
  <c r="M249" i="9"/>
  <c r="L249" i="9"/>
  <c r="F249" i="9"/>
  <c r="B249" i="9" s="1"/>
  <c r="E249" i="9"/>
  <c r="M248" i="9"/>
  <c r="L248" i="9"/>
  <c r="F248" i="9" s="1"/>
  <c r="E248" i="9"/>
  <c r="M247" i="9"/>
  <c r="L247" i="9"/>
  <c r="F247" i="9" s="1"/>
  <c r="B247" i="9" s="1"/>
  <c r="E247" i="9"/>
  <c r="M246" i="9"/>
  <c r="L246" i="9"/>
  <c r="E246" i="9"/>
  <c r="M245" i="9"/>
  <c r="F245" i="9" s="1"/>
  <c r="L245" i="9"/>
  <c r="E245" i="9"/>
  <c r="B245" i="9"/>
  <c r="M244" i="9"/>
  <c r="L244" i="9"/>
  <c r="F244" i="9" s="1"/>
  <c r="E244" i="9"/>
  <c r="B244" i="9" s="1"/>
  <c r="M243" i="9"/>
  <c r="L243" i="9"/>
  <c r="F243" i="9" s="1"/>
  <c r="B243" i="9" s="1"/>
  <c r="E243" i="9"/>
  <c r="M242" i="9"/>
  <c r="L242" i="9"/>
  <c r="E242" i="9"/>
  <c r="M241" i="9"/>
  <c r="L241" i="9"/>
  <c r="F241" i="9"/>
  <c r="B241" i="9" s="1"/>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L233" i="9"/>
  <c r="F233" i="9"/>
  <c r="B233" i="9" s="1"/>
  <c r="E233" i="9"/>
  <c r="M232" i="9"/>
  <c r="L232" i="9"/>
  <c r="F232" i="9" s="1"/>
  <c r="E232" i="9"/>
  <c r="M231" i="9"/>
  <c r="L231" i="9"/>
  <c r="F231" i="9" s="1"/>
  <c r="B231" i="9" s="1"/>
  <c r="E231" i="9"/>
  <c r="M230" i="9"/>
  <c r="L230" i="9"/>
  <c r="E230" i="9"/>
  <c r="M229" i="9"/>
  <c r="F229" i="9" s="1"/>
  <c r="L229" i="9"/>
  <c r="E229" i="9"/>
  <c r="B229" i="9"/>
  <c r="M228" i="9"/>
  <c r="L228" i="9"/>
  <c r="F228" i="9" s="1"/>
  <c r="E228" i="9"/>
  <c r="B228" i="9" s="1"/>
  <c r="M227" i="9"/>
  <c r="L227" i="9"/>
  <c r="F227" i="9" s="1"/>
  <c r="B227" i="9" s="1"/>
  <c r="E227" i="9"/>
  <c r="M226" i="9"/>
  <c r="L226" i="9"/>
  <c r="E226" i="9"/>
  <c r="M225" i="9"/>
  <c r="L225" i="9"/>
  <c r="F225" i="9"/>
  <c r="B225" i="9" s="1"/>
  <c r="E225" i="9"/>
  <c r="M224" i="9"/>
  <c r="L224" i="9"/>
  <c r="F224" i="9" s="1"/>
  <c r="E224" i="9"/>
  <c r="M223" i="9"/>
  <c r="L223" i="9"/>
  <c r="E223" i="9"/>
  <c r="M222" i="9"/>
  <c r="L222" i="9"/>
  <c r="E222" i="9"/>
  <c r="M221" i="9"/>
  <c r="F221" i="9" s="1"/>
  <c r="B221" i="9" s="1"/>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G144" i="9"/>
  <c r="F144" i="9"/>
  <c r="B144" i="9"/>
  <c r="F143" i="9"/>
  <c r="H142" i="9"/>
  <c r="G142" i="9"/>
  <c r="E142" i="9" s="1"/>
  <c r="B142" i="9" s="1"/>
  <c r="F142" i="9"/>
  <c r="H141" i="9"/>
  <c r="G141" i="9"/>
  <c r="E141" i="9" s="1"/>
  <c r="B141" i="9" s="1"/>
  <c r="F141" i="9"/>
  <c r="H140" i="9"/>
  <c r="E140" i="9" s="1"/>
  <c r="G140" i="9"/>
  <c r="F140" i="9"/>
  <c r="B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F50" i="9"/>
  <c r="E50" i="9"/>
  <c r="B50" i="9" s="1"/>
  <c r="H49" i="9"/>
  <c r="G49" i="9"/>
  <c r="E49" i="9" s="1"/>
  <c r="B49" i="9" s="1"/>
  <c r="F49" i="9"/>
  <c r="H48" i="9"/>
  <c r="E48" i="9" s="1"/>
  <c r="B48" i="9" s="1"/>
  <c r="G48" i="9"/>
  <c r="F48" i="9"/>
  <c r="H47" i="9"/>
  <c r="G47" i="9"/>
  <c r="F47" i="9"/>
  <c r="E47" i="9"/>
  <c r="B47" i="9" s="1"/>
  <c r="H46" i="9"/>
  <c r="G46" i="9"/>
  <c r="F46" i="9"/>
  <c r="E46" i="9"/>
  <c r="B46" i="9" s="1"/>
  <c r="H45" i="9"/>
  <c r="G45" i="9"/>
  <c r="E45" i="9" s="1"/>
  <c r="B45" i="9" s="1"/>
  <c r="F45" i="9"/>
  <c r="H44" i="9"/>
  <c r="G44" i="9"/>
  <c r="F44" i="9"/>
  <c r="H43" i="9"/>
  <c r="G43" i="9"/>
  <c r="F43" i="9"/>
  <c r="E43" i="9"/>
  <c r="B43" i="9" s="1"/>
  <c r="H42" i="9"/>
  <c r="G42" i="9"/>
  <c r="F42" i="9"/>
  <c r="E42" i="9"/>
  <c r="B42" i="9" s="1"/>
  <c r="H41" i="9"/>
  <c r="G41" i="9"/>
  <c r="F41" i="9"/>
  <c r="H40" i="9"/>
  <c r="G40" i="9"/>
  <c r="F40" i="9"/>
  <c r="H39" i="9"/>
  <c r="G39" i="9"/>
  <c r="F39" i="9"/>
  <c r="E39" i="9"/>
  <c r="B39" i="9" s="1"/>
  <c r="H38" i="9"/>
  <c r="G38" i="9"/>
  <c r="F38" i="9"/>
  <c r="H37" i="9"/>
  <c r="G37" i="9"/>
  <c r="E37" i="9" s="1"/>
  <c r="B37" i="9" s="1"/>
  <c r="F37" i="9"/>
  <c r="H36" i="9"/>
  <c r="E36" i="9" s="1"/>
  <c r="B36" i="9" s="1"/>
  <c r="G36" i="9"/>
  <c r="F36" i="9"/>
  <c r="H35" i="9"/>
  <c r="E35" i="9" s="1"/>
  <c r="B35" i="9" s="1"/>
  <c r="G35" i="9"/>
  <c r="F35" i="9"/>
  <c r="H34" i="9"/>
  <c r="G34" i="9"/>
  <c r="F34" i="9"/>
  <c r="H33" i="9"/>
  <c r="G33" i="9"/>
  <c r="F33" i="9"/>
  <c r="H32" i="9"/>
  <c r="G32" i="9"/>
  <c r="F32" i="9"/>
  <c r="H31" i="9"/>
  <c r="G31" i="9"/>
  <c r="F31" i="9"/>
  <c r="E31" i="9"/>
  <c r="B31" i="9" s="1"/>
  <c r="H30" i="9"/>
  <c r="G30" i="9"/>
  <c r="F30" i="9"/>
  <c r="H29" i="9"/>
  <c r="G29" i="9"/>
  <c r="E29" i="9" s="1"/>
  <c r="B29" i="9" s="1"/>
  <c r="F29" i="9"/>
  <c r="H28" i="9"/>
  <c r="E28" i="9" s="1"/>
  <c r="B28" i="9" s="1"/>
  <c r="G28" i="9"/>
  <c r="F28" i="9"/>
  <c r="H27" i="9"/>
  <c r="G27" i="9"/>
  <c r="F27" i="9"/>
  <c r="H26" i="9"/>
  <c r="G26" i="9"/>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I3" i="9"/>
  <c r="H3" i="9"/>
  <c r="G3" i="9"/>
  <c r="D101" i="8"/>
  <c r="C1576" i="1" s="1"/>
  <c r="H1576" i="1" s="1"/>
  <c r="D95" i="8"/>
  <c r="D90" i="8"/>
  <c r="D85" i="8"/>
  <c r="D80" i="8"/>
  <c r="D75" i="8"/>
  <c r="D70" i="8"/>
  <c r="D65" i="8"/>
  <c r="D60" i="8"/>
  <c r="D55" i="8"/>
  <c r="D49" i="8" s="1"/>
  <c r="D43" i="8" s="1"/>
  <c r="I35" i="3" s="1"/>
  <c r="D50" i="8"/>
  <c r="D44" i="8"/>
  <c r="D36" i="8"/>
  <c r="D26" i="8"/>
  <c r="D24" i="8" s="1"/>
  <c r="C1499" i="1" s="1"/>
  <c r="D18" i="8"/>
  <c r="D8" i="8"/>
  <c r="D6" i="8" s="1"/>
  <c r="C1481" i="1" s="1"/>
  <c r="E44" i="7"/>
  <c r="I32" i="3" s="1"/>
  <c r="D44" i="7"/>
  <c r="E39" i="7"/>
  <c r="D39" i="7"/>
  <c r="D38" i="7" s="1"/>
  <c r="H31" i="3" s="1"/>
  <c r="E30" i="7"/>
  <c r="D30" i="7"/>
  <c r="E23" i="7"/>
  <c r="E22" i="7" s="1"/>
  <c r="I30" i="3" s="1"/>
  <c r="D23" i="7"/>
  <c r="E14" i="7"/>
  <c r="D14" i="7"/>
  <c r="E7" i="7"/>
  <c r="D7" i="7"/>
  <c r="D6" i="7" s="1"/>
  <c r="C1437" i="1"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D250" i="5"/>
  <c r="F249" i="5"/>
  <c r="F248" i="5"/>
  <c r="F247" i="5"/>
  <c r="E246" i="5"/>
  <c r="D1223" i="1" s="1"/>
  <c r="H1223" i="1" s="1"/>
  <c r="D246" i="5"/>
  <c r="D245" i="5"/>
  <c r="F245" i="5" s="1"/>
  <c r="F244" i="5"/>
  <c r="F243" i="5"/>
  <c r="E242" i="5"/>
  <c r="D242" i="5"/>
  <c r="F242" i="5" s="1"/>
  <c r="F241" i="5"/>
  <c r="F240" i="5"/>
  <c r="E239" i="5"/>
  <c r="D1216"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E311" i="9" s="1"/>
  <c r="B311" i="9" s="1"/>
  <c r="F205" i="5"/>
  <c r="F204" i="5"/>
  <c r="F203" i="5"/>
  <c r="F202" i="5"/>
  <c r="F201" i="5"/>
  <c r="F200" i="5"/>
  <c r="F199" i="5"/>
  <c r="F198" i="5"/>
  <c r="E198" i="5"/>
  <c r="D198" i="5"/>
  <c r="F197" i="5"/>
  <c r="F196" i="5"/>
  <c r="F195" i="5"/>
  <c r="F194" i="5"/>
  <c r="F193" i="5"/>
  <c r="F192" i="5"/>
  <c r="F191" i="5"/>
  <c r="E191" i="5"/>
  <c r="D191" i="5"/>
  <c r="F190" i="5"/>
  <c r="E190" i="5"/>
  <c r="H310" i="9" s="1"/>
  <c r="D190" i="5"/>
  <c r="G310" i="9" s="1"/>
  <c r="E310" i="9" s="1"/>
  <c r="B310" i="9" s="1"/>
  <c r="F189" i="5"/>
  <c r="F188" i="5"/>
  <c r="F187" i="5"/>
  <c r="F186" i="5"/>
  <c r="F185" i="5"/>
  <c r="F184" i="5"/>
  <c r="F183" i="5"/>
  <c r="F182" i="5"/>
  <c r="F181" i="5"/>
  <c r="E180" i="5"/>
  <c r="F180" i="5" s="1"/>
  <c r="D180" i="5"/>
  <c r="D177" i="5" s="1"/>
  <c r="G308" i="9"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124" i="1" s="1"/>
  <c r="G1124" i="1" s="1"/>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1056" i="1" s="1"/>
  <c r="H1056" i="1" s="1"/>
  <c r="D79" i="5"/>
  <c r="D78" i="5" s="1"/>
  <c r="F77" i="5"/>
  <c r="F76" i="5"/>
  <c r="F75" i="5"/>
  <c r="F74" i="5"/>
  <c r="F73" i="5"/>
  <c r="F72" i="5"/>
  <c r="F71" i="5"/>
  <c r="E70" i="5"/>
  <c r="E69" i="5" s="1"/>
  <c r="D70" i="5"/>
  <c r="F70" i="5" s="1"/>
  <c r="F67" i="5"/>
  <c r="F66" i="5"/>
  <c r="F65" i="5"/>
  <c r="F64" i="5"/>
  <c r="E63" i="5"/>
  <c r="D63" i="5"/>
  <c r="F63" i="5" s="1"/>
  <c r="F62" i="5"/>
  <c r="F61" i="5"/>
  <c r="F60" i="5"/>
  <c r="F59" i="5"/>
  <c r="F58" i="5"/>
  <c r="F57" i="5"/>
  <c r="E56" i="5"/>
  <c r="F56" i="5" s="1"/>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19" i="5"/>
  <c r="F19" i="5" s="1"/>
  <c r="F18" i="5"/>
  <c r="F17" i="5"/>
  <c r="F16" i="5"/>
  <c r="F15" i="5"/>
  <c r="F14" i="5"/>
  <c r="E13" i="5"/>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E580" i="4" s="1"/>
  <c r="D585" i="4"/>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3" i="1" s="1"/>
  <c r="D418" i="4"/>
  <c r="F417" i="4"/>
  <c r="E417" i="4"/>
  <c r="D417" i="4"/>
  <c r="E416" i="4"/>
  <c r="D411" i="1" s="1"/>
  <c r="H411" i="1" s="1"/>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E363" i="4" s="1"/>
  <c r="D358" i="1" s="1"/>
  <c r="D364" i="4"/>
  <c r="D363"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E224" i="4" s="1"/>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D192" i="1" s="1"/>
  <c r="F195" i="4"/>
  <c r="F194" i="4"/>
  <c r="F193" i="4"/>
  <c r="F192" i="4"/>
  <c r="F191" i="4"/>
  <c r="F190" i="4"/>
  <c r="F189" i="4"/>
  <c r="E188" i="4"/>
  <c r="D184" i="1" s="1"/>
  <c r="D188" i="4"/>
  <c r="F187" i="4"/>
  <c r="F186" i="4"/>
  <c r="F185" i="4"/>
  <c r="F184" i="4"/>
  <c r="F183" i="4"/>
  <c r="F182" i="4"/>
  <c r="F181" i="4"/>
  <c r="F180" i="4"/>
  <c r="F179" i="4"/>
  <c r="F178" i="4"/>
  <c r="F177" i="4"/>
  <c r="E177" i="4"/>
  <c r="D177" i="4"/>
  <c r="F176" i="4"/>
  <c r="F175" i="4"/>
  <c r="F174" i="4"/>
  <c r="F173" i="4"/>
  <c r="F172" i="4"/>
  <c r="F171" i="4"/>
  <c r="F170" i="4"/>
  <c r="E169" i="4"/>
  <c r="D165" i="1" s="1"/>
  <c r="H165" i="1" s="1"/>
  <c r="D169" i="4"/>
  <c r="F168" i="4"/>
  <c r="F167" i="4"/>
  <c r="F166" i="4"/>
  <c r="F165" i="4"/>
  <c r="F164"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D133" i="4"/>
  <c r="F133" i="4" s="1"/>
  <c r="F132" i="4"/>
  <c r="F131" i="4"/>
  <c r="F130" i="4"/>
  <c r="F129" i="4"/>
  <c r="E128" i="4"/>
  <c r="E124" i="4" s="1"/>
  <c r="D120" i="1"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3" i="1" s="1"/>
  <c r="D77" i="4"/>
  <c r="F76" i="4"/>
  <c r="F75" i="4"/>
  <c r="E74" i="4"/>
  <c r="D74" i="4"/>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H32" i="3"/>
  <c r="G32" i="3"/>
  <c r="B32"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G1577" i="1" s="1"/>
  <c r="H1575" i="1"/>
  <c r="C1575" i="1"/>
  <c r="G1575" i="1" s="1"/>
  <c r="G1574" i="1"/>
  <c r="C1574" i="1"/>
  <c r="H1574" i="1" s="1"/>
  <c r="C1573" i="1"/>
  <c r="G1573" i="1" s="1"/>
  <c r="H1572" i="1"/>
  <c r="G1572" i="1"/>
  <c r="C1572" i="1"/>
  <c r="G1571" i="1"/>
  <c r="C1571" i="1"/>
  <c r="H1571" i="1" s="1"/>
  <c r="C1570" i="1"/>
  <c r="H1570" i="1" s="1"/>
  <c r="H1569" i="1"/>
  <c r="C1569" i="1"/>
  <c r="G1569" i="1" s="1"/>
  <c r="H1568" i="1"/>
  <c r="G1568" i="1"/>
  <c r="C1568" i="1"/>
  <c r="G1567" i="1"/>
  <c r="C1567" i="1"/>
  <c r="H1567" i="1" s="1"/>
  <c r="C1566" i="1"/>
  <c r="H1566" i="1" s="1"/>
  <c r="H1565" i="1"/>
  <c r="C1565" i="1"/>
  <c r="G1565" i="1" s="1"/>
  <c r="H1564" i="1"/>
  <c r="G1564" i="1"/>
  <c r="C1564" i="1"/>
  <c r="G1563" i="1"/>
  <c r="C1563" i="1"/>
  <c r="H1563" i="1" s="1"/>
  <c r="C1562" i="1"/>
  <c r="H1562" i="1" s="1"/>
  <c r="H1561" i="1"/>
  <c r="C1561" i="1"/>
  <c r="G1561" i="1" s="1"/>
  <c r="H1560" i="1"/>
  <c r="G1560" i="1"/>
  <c r="C1560" i="1"/>
  <c r="G1559" i="1"/>
  <c r="C1559" i="1"/>
  <c r="H1559" i="1" s="1"/>
  <c r="C1558" i="1"/>
  <c r="H1558" i="1" s="1"/>
  <c r="H1557" i="1"/>
  <c r="C1557" i="1"/>
  <c r="G1557" i="1" s="1"/>
  <c r="H1556" i="1"/>
  <c r="G1556" i="1"/>
  <c r="C1556" i="1"/>
  <c r="G1555" i="1"/>
  <c r="C1555" i="1"/>
  <c r="H1555" i="1" s="1"/>
  <c r="C1554" i="1"/>
  <c r="H1554" i="1" s="1"/>
  <c r="H1553" i="1"/>
  <c r="C1553" i="1"/>
  <c r="G1553" i="1" s="1"/>
  <c r="H1552" i="1"/>
  <c r="G1552" i="1"/>
  <c r="C1552" i="1"/>
  <c r="G1551" i="1"/>
  <c r="C1551" i="1"/>
  <c r="H1551" i="1" s="1"/>
  <c r="C1550" i="1"/>
  <c r="H1550" i="1" s="1"/>
  <c r="H1549" i="1"/>
  <c r="C1549" i="1"/>
  <c r="G1549" i="1" s="1"/>
  <c r="H1548" i="1"/>
  <c r="G1548" i="1"/>
  <c r="C1548" i="1"/>
  <c r="G1547" i="1"/>
  <c r="C1547" i="1"/>
  <c r="H1547" i="1" s="1"/>
  <c r="C1546" i="1"/>
  <c r="H1546" i="1" s="1"/>
  <c r="H1545" i="1"/>
  <c r="C1545" i="1"/>
  <c r="G1545" i="1" s="1"/>
  <c r="H1544" i="1"/>
  <c r="G1544" i="1"/>
  <c r="C1544" i="1"/>
  <c r="G1543" i="1"/>
  <c r="C1543" i="1"/>
  <c r="H1543" i="1" s="1"/>
  <c r="C1542" i="1"/>
  <c r="H1542" i="1" s="1"/>
  <c r="H1541" i="1"/>
  <c r="C1541" i="1"/>
  <c r="G1541" i="1" s="1"/>
  <c r="H1540" i="1"/>
  <c r="G1540" i="1"/>
  <c r="C1540" i="1"/>
  <c r="G1539" i="1"/>
  <c r="C1539" i="1"/>
  <c r="H1539" i="1" s="1"/>
  <c r="C1538" i="1"/>
  <c r="H1538" i="1" s="1"/>
  <c r="H1537" i="1"/>
  <c r="C1537" i="1"/>
  <c r="G1537" i="1" s="1"/>
  <c r="H1536" i="1"/>
  <c r="G1536" i="1"/>
  <c r="C1536" i="1"/>
  <c r="G1535" i="1"/>
  <c r="C1535" i="1"/>
  <c r="H1535" i="1" s="1"/>
  <c r="C1534" i="1"/>
  <c r="H1534" i="1" s="1"/>
  <c r="H1533" i="1"/>
  <c r="C1533" i="1"/>
  <c r="G1533" i="1" s="1"/>
  <c r="H1532" i="1"/>
  <c r="G1532" i="1"/>
  <c r="C1532" i="1"/>
  <c r="C1531" i="1"/>
  <c r="H1531" i="1" s="1"/>
  <c r="H1529" i="1"/>
  <c r="C1529" i="1"/>
  <c r="G1529" i="1" s="1"/>
  <c r="H1528" i="1"/>
  <c r="G1528" i="1"/>
  <c r="C1528" i="1"/>
  <c r="G1527" i="1"/>
  <c r="C1527" i="1"/>
  <c r="H1527" i="1" s="1"/>
  <c r="C1526" i="1"/>
  <c r="H1526" i="1" s="1"/>
  <c r="H1525" i="1"/>
  <c r="C1525" i="1"/>
  <c r="G1525" i="1" s="1"/>
  <c r="G1523" i="1"/>
  <c r="C1523" i="1"/>
  <c r="H1523" i="1" s="1"/>
  <c r="C1522" i="1"/>
  <c r="H1522" i="1" s="1"/>
  <c r="H1521" i="1"/>
  <c r="C1521" i="1"/>
  <c r="G1521" i="1" s="1"/>
  <c r="H1520" i="1"/>
  <c r="G1520" i="1"/>
  <c r="C1520" i="1"/>
  <c r="G1519" i="1"/>
  <c r="C1519" i="1"/>
  <c r="H1519" i="1" s="1"/>
  <c r="H1516" i="1"/>
  <c r="G1516" i="1"/>
  <c r="C1516" i="1"/>
  <c r="G1515" i="1"/>
  <c r="C1515" i="1"/>
  <c r="H1515" i="1" s="1"/>
  <c r="C1514" i="1"/>
  <c r="H1514" i="1" s="1"/>
  <c r="H1513" i="1"/>
  <c r="C1513" i="1"/>
  <c r="G1513" i="1" s="1"/>
  <c r="H1512" i="1"/>
  <c r="G1512" i="1"/>
  <c r="C1512" i="1"/>
  <c r="G1511" i="1"/>
  <c r="C1511" i="1"/>
  <c r="H1511" i="1" s="1"/>
  <c r="C1510" i="1"/>
  <c r="H1510" i="1" s="1"/>
  <c r="C1509" i="1"/>
  <c r="G1509" i="1" s="1"/>
  <c r="H1508" i="1"/>
  <c r="C1508" i="1"/>
  <c r="G1508" i="1" s="1"/>
  <c r="C1507" i="1"/>
  <c r="H1507" i="1" s="1"/>
  <c r="C1506" i="1"/>
  <c r="H1506" i="1" s="1"/>
  <c r="C1505" i="1"/>
  <c r="G1505" i="1" s="1"/>
  <c r="C1504" i="1"/>
  <c r="H1504" i="1" s="1"/>
  <c r="G1503" i="1"/>
  <c r="C1503" i="1"/>
  <c r="H1503" i="1" s="1"/>
  <c r="C1502" i="1"/>
  <c r="H1502" i="1" s="1"/>
  <c r="H1500" i="1"/>
  <c r="G1500" i="1"/>
  <c r="C1500" i="1"/>
  <c r="C1498" i="1"/>
  <c r="H1498" i="1" s="1"/>
  <c r="H1497" i="1"/>
  <c r="C1497" i="1"/>
  <c r="G1497" i="1" s="1"/>
  <c r="H1496" i="1"/>
  <c r="G1496" i="1"/>
  <c r="C1496" i="1"/>
  <c r="G1495" i="1"/>
  <c r="C1495" i="1"/>
  <c r="H1495" i="1" s="1"/>
  <c r="C1494" i="1"/>
  <c r="H1494" i="1" s="1"/>
  <c r="H1493" i="1"/>
  <c r="C1493" i="1"/>
  <c r="G1493" i="1" s="1"/>
  <c r="H1492" i="1"/>
  <c r="G1492" i="1"/>
  <c r="C1492" i="1"/>
  <c r="G1491" i="1"/>
  <c r="C1491" i="1"/>
  <c r="H1491" i="1" s="1"/>
  <c r="C1490" i="1"/>
  <c r="H1490" i="1" s="1"/>
  <c r="C1489" i="1"/>
  <c r="G1489" i="1" s="1"/>
  <c r="H1488" i="1"/>
  <c r="C1488" i="1"/>
  <c r="G1488" i="1" s="1"/>
  <c r="G1487" i="1"/>
  <c r="C1487" i="1"/>
  <c r="H1487" i="1" s="1"/>
  <c r="C1486" i="1"/>
  <c r="H1486" i="1" s="1"/>
  <c r="C1485" i="1"/>
  <c r="G1485" i="1" s="1"/>
  <c r="H1484" i="1"/>
  <c r="G1484" i="1"/>
  <c r="C1484" i="1"/>
  <c r="C1482" i="1"/>
  <c r="H1482" i="1" s="1"/>
  <c r="H1480" i="1"/>
  <c r="G1480" i="1"/>
  <c r="C1480" i="1"/>
  <c r="D1479" i="1"/>
  <c r="C1479" i="1"/>
  <c r="H1479" i="1" s="1"/>
  <c r="G1478" i="1"/>
  <c r="D1478" i="1"/>
  <c r="J1478" i="1" s="1"/>
  <c r="C1478" i="1"/>
  <c r="D1477" i="1"/>
  <c r="C1477" i="1"/>
  <c r="H1477" i="1" s="1"/>
  <c r="D1476" i="1"/>
  <c r="C1476" i="1"/>
  <c r="C1475" i="1"/>
  <c r="D1474" i="1"/>
  <c r="C1474" i="1"/>
  <c r="H1474" i="1" s="1"/>
  <c r="G1473" i="1"/>
  <c r="D1473" i="1"/>
  <c r="J1473" i="1" s="1"/>
  <c r="C1473" i="1"/>
  <c r="D1472" i="1"/>
  <c r="C1472" i="1"/>
  <c r="H1472" i="1" s="1"/>
  <c r="G1471" i="1"/>
  <c r="D1471" i="1"/>
  <c r="J1471" i="1" s="1"/>
  <c r="C1471" i="1"/>
  <c r="D1470" i="1"/>
  <c r="C1470" i="1"/>
  <c r="G1470" i="1" s="1"/>
  <c r="C1469" i="1"/>
  <c r="D1468" i="1"/>
  <c r="C1468" i="1"/>
  <c r="H1468" i="1" s="1"/>
  <c r="D1467" i="1"/>
  <c r="C1467" i="1"/>
  <c r="G1467" i="1" s="1"/>
  <c r="D1466" i="1"/>
  <c r="C1466" i="1"/>
  <c r="H1466" i="1" s="1"/>
  <c r="G1465" i="1"/>
  <c r="D1465" i="1"/>
  <c r="J1465" i="1" s="1"/>
  <c r="C1465" i="1"/>
  <c r="D1464" i="1"/>
  <c r="C1464" i="1"/>
  <c r="H1464" i="1" s="1"/>
  <c r="G1463" i="1"/>
  <c r="D1463" i="1"/>
  <c r="J1463" i="1" s="1"/>
  <c r="C1463" i="1"/>
  <c r="D1462" i="1"/>
  <c r="C1462" i="1"/>
  <c r="H1462" i="1" s="1"/>
  <c r="D1461" i="1"/>
  <c r="C1461" i="1"/>
  <c r="H1461" i="1" s="1"/>
  <c r="G1460" i="1"/>
  <c r="D1460" i="1"/>
  <c r="J1460" i="1" s="1"/>
  <c r="C1460" i="1"/>
  <c r="D1459" i="1"/>
  <c r="C1459" i="1"/>
  <c r="H1459" i="1" s="1"/>
  <c r="G1458" i="1"/>
  <c r="D1458" i="1"/>
  <c r="J1458" i="1" s="1"/>
  <c r="C1458" i="1"/>
  <c r="D1457" i="1"/>
  <c r="C1457" i="1"/>
  <c r="H1457" i="1" s="1"/>
  <c r="D1456" i="1"/>
  <c r="C1456" i="1"/>
  <c r="D1455" i="1"/>
  <c r="C1455" i="1"/>
  <c r="H1455" i="1" s="1"/>
  <c r="G1452" i="1"/>
  <c r="D1452" i="1"/>
  <c r="J1452" i="1" s="1"/>
  <c r="C1452" i="1"/>
  <c r="D1451" i="1"/>
  <c r="C1451" i="1"/>
  <c r="G1450" i="1"/>
  <c r="D1450" i="1"/>
  <c r="J1450" i="1" s="1"/>
  <c r="C1450" i="1"/>
  <c r="D1449" i="1"/>
  <c r="C1449" i="1"/>
  <c r="H1449" i="1" s="1"/>
  <c r="G1448" i="1"/>
  <c r="D1448" i="1"/>
  <c r="J1448" i="1" s="1"/>
  <c r="C1448" i="1"/>
  <c r="D1447" i="1"/>
  <c r="C1447" i="1"/>
  <c r="H1447" i="1" s="1"/>
  <c r="G1446" i="1"/>
  <c r="D1446" i="1"/>
  <c r="J1446" i="1" s="1"/>
  <c r="C1446" i="1"/>
  <c r="G1445" i="1"/>
  <c r="D1445" i="1"/>
  <c r="H1445" i="1" s="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C1440" i="1"/>
  <c r="H1440" i="1" s="1"/>
  <c r="H1439" i="1"/>
  <c r="G1439" i="1"/>
  <c r="I1439" i="1" s="1"/>
  <c r="D1439" i="1"/>
  <c r="C1439" i="1"/>
  <c r="J1439" i="1" s="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H1414" i="1" s="1"/>
  <c r="C1414" i="1"/>
  <c r="H1413" i="1"/>
  <c r="G1413" i="1"/>
  <c r="D1413" i="1"/>
  <c r="C1413" i="1"/>
  <c r="G1412" i="1"/>
  <c r="D1412" i="1"/>
  <c r="H1412" i="1" s="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D1274" i="1"/>
  <c r="H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D1267" i="1"/>
  <c r="H1267" i="1" s="1"/>
  <c r="C1267" i="1"/>
  <c r="H1266" i="1"/>
  <c r="G1266" i="1"/>
  <c r="D1266" i="1"/>
  <c r="C1266" i="1"/>
  <c r="G1265" i="1"/>
  <c r="D1265" i="1"/>
  <c r="H1265" i="1" s="1"/>
  <c r="C1265" i="1"/>
  <c r="D1264" i="1"/>
  <c r="G1264" i="1" s="1"/>
  <c r="C1264" i="1"/>
  <c r="H1263" i="1"/>
  <c r="D1263" i="1"/>
  <c r="G1263" i="1" s="1"/>
  <c r="C1263" i="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D1243" i="1"/>
  <c r="G1243" i="1" s="1"/>
  <c r="C1243" i="1"/>
  <c r="H1242" i="1"/>
  <c r="G1242" i="1"/>
  <c r="D1242" i="1"/>
  <c r="C1242" i="1"/>
  <c r="G1241" i="1"/>
  <c r="D1241" i="1"/>
  <c r="H1241" i="1" s="1"/>
  <c r="C1241" i="1"/>
  <c r="D1240" i="1"/>
  <c r="H1240" i="1" s="1"/>
  <c r="C1240" i="1"/>
  <c r="H1239" i="1"/>
  <c r="D1239" i="1"/>
  <c r="G1239" i="1" s="1"/>
  <c r="C1239" i="1"/>
  <c r="H1238" i="1"/>
  <c r="G1238" i="1"/>
  <c r="D1238" i="1"/>
  <c r="C1238" i="1"/>
  <c r="D1237" i="1"/>
  <c r="H1237" i="1" s="1"/>
  <c r="C1237" i="1"/>
  <c r="D1236" i="1"/>
  <c r="H1236" i="1" s="1"/>
  <c r="C1236" i="1"/>
  <c r="D1235" i="1"/>
  <c r="H1235" i="1" s="1"/>
  <c r="C1235" i="1"/>
  <c r="H1234" i="1"/>
  <c r="G1234" i="1"/>
  <c r="D1234" i="1"/>
  <c r="C1234" i="1"/>
  <c r="H1233" i="1"/>
  <c r="G1233" i="1"/>
  <c r="D1233" i="1"/>
  <c r="C1233" i="1"/>
  <c r="D1232" i="1"/>
  <c r="H1232" i="1" s="1"/>
  <c r="C1232" i="1"/>
  <c r="H1231" i="1"/>
  <c r="G1231" i="1"/>
  <c r="D1231" i="1"/>
  <c r="C1231" i="1"/>
  <c r="H1230" i="1"/>
  <c r="G1230" i="1"/>
  <c r="D1230" i="1"/>
  <c r="C1230" i="1"/>
  <c r="G1229" i="1"/>
  <c r="D1229" i="1"/>
  <c r="H1229" i="1" s="1"/>
  <c r="C1229" i="1"/>
  <c r="H1228" i="1"/>
  <c r="G1228" i="1"/>
  <c r="D1228" i="1"/>
  <c r="C1228" i="1"/>
  <c r="C1227" i="1"/>
  <c r="D1226" i="1"/>
  <c r="H1226" i="1" s="1"/>
  <c r="C1226" i="1"/>
  <c r="H1225" i="1"/>
  <c r="D1225" i="1"/>
  <c r="G1225" i="1" s="1"/>
  <c r="C1225" i="1"/>
  <c r="D1224" i="1"/>
  <c r="H1224" i="1" s="1"/>
  <c r="C1224" i="1"/>
  <c r="C1223" i="1"/>
  <c r="C1222" i="1"/>
  <c r="H1221" i="1"/>
  <c r="D1221" i="1"/>
  <c r="G1221" i="1" s="1"/>
  <c r="C1221" i="1"/>
  <c r="H1220" i="1"/>
  <c r="G1220" i="1"/>
  <c r="D1220" i="1"/>
  <c r="C1220" i="1"/>
  <c r="D1219" i="1"/>
  <c r="G1219" i="1" s="1"/>
  <c r="C1219" i="1"/>
  <c r="H1218" i="1"/>
  <c r="D1218" i="1"/>
  <c r="G1218" i="1" s="1"/>
  <c r="C1218" i="1"/>
  <c r="G1217" i="1"/>
  <c r="D1217" i="1"/>
  <c r="H1217" i="1" s="1"/>
  <c r="C1217"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D1156" i="1"/>
  <c r="H1156" i="1" s="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G1141" i="1" s="1"/>
  <c r="C1141" i="1"/>
  <c r="H1140" i="1"/>
  <c r="G1140" i="1"/>
  <c r="D1140" i="1"/>
  <c r="C1140" i="1"/>
  <c r="D1139" i="1"/>
  <c r="H1139" i="1" s="1"/>
  <c r="C1139" i="1"/>
  <c r="D1138" i="1"/>
  <c r="H1138" i="1" s="1"/>
  <c r="C1138" i="1"/>
  <c r="H1137" i="1"/>
  <c r="G1137" i="1"/>
  <c r="D1137" i="1"/>
  <c r="C1137" i="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D1126" i="1"/>
  <c r="G1126" i="1" s="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H1058" i="1"/>
  <c r="G1058" i="1"/>
  <c r="D1058" i="1"/>
  <c r="C1058"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G1035" i="1"/>
  <c r="D1035" i="1"/>
  <c r="H1035" i="1" s="1"/>
  <c r="C1035" i="1"/>
  <c r="G1034" i="1"/>
  <c r="D1034" i="1"/>
  <c r="H1034" i="1" s="1"/>
  <c r="C1034" i="1"/>
  <c r="G1033" i="1"/>
  <c r="D1033" i="1"/>
  <c r="H1033" i="1" s="1"/>
  <c r="C1033" i="1"/>
  <c r="G1032" i="1"/>
  <c r="D1032" i="1"/>
  <c r="H1032" i="1" s="1"/>
  <c r="C1032" i="1"/>
  <c r="H1031" i="1"/>
  <c r="G1031" i="1"/>
  <c r="D1031" i="1"/>
  <c r="C1031" i="1"/>
  <c r="C1030" i="1"/>
  <c r="H1029" i="1"/>
  <c r="G1029" i="1"/>
  <c r="D1029" i="1"/>
  <c r="C1029" i="1"/>
  <c r="G1028" i="1"/>
  <c r="D1028" i="1"/>
  <c r="H1028" i="1" s="1"/>
  <c r="C1028" i="1"/>
  <c r="H1027" i="1"/>
  <c r="G1027" i="1"/>
  <c r="D1027" i="1"/>
  <c r="C1027" i="1"/>
  <c r="H1026" i="1"/>
  <c r="G1026" i="1"/>
  <c r="D1026" i="1"/>
  <c r="C1026" i="1"/>
  <c r="G1025"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G1015" i="1"/>
  <c r="D1015" i="1"/>
  <c r="H1015" i="1" s="1"/>
  <c r="C1015" i="1"/>
  <c r="G1014" i="1"/>
  <c r="D1014" i="1"/>
  <c r="H1014" i="1" s="1"/>
  <c r="C1014" i="1"/>
  <c r="D1013" i="1"/>
  <c r="H1013" i="1" s="1"/>
  <c r="C1013" i="1"/>
  <c r="D1012" i="1"/>
  <c r="H1012" i="1" s="1"/>
  <c r="C1012" i="1"/>
  <c r="H1011" i="1"/>
  <c r="G1011" i="1"/>
  <c r="D1011" i="1"/>
  <c r="C1011" i="1"/>
  <c r="H1010" i="1"/>
  <c r="G1010" i="1"/>
  <c r="D1010" i="1"/>
  <c r="C1010" i="1"/>
  <c r="H1009" i="1"/>
  <c r="G1009" i="1"/>
  <c r="D1009" i="1"/>
  <c r="C1009" i="1"/>
  <c r="G1008" i="1"/>
  <c r="D1008" i="1"/>
  <c r="H1008" i="1" s="1"/>
  <c r="C1008" i="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D997" i="1"/>
  <c r="H997" i="1" s="1"/>
  <c r="C997" i="1"/>
  <c r="G996" i="1"/>
  <c r="D996" i="1"/>
  <c r="H996" i="1" s="1"/>
  <c r="C996" i="1"/>
  <c r="G995" i="1"/>
  <c r="D995" i="1"/>
  <c r="H995" i="1" s="1"/>
  <c r="C995" i="1"/>
  <c r="G994" i="1"/>
  <c r="D994" i="1"/>
  <c r="H994" i="1" s="1"/>
  <c r="C994" i="1"/>
  <c r="G993" i="1"/>
  <c r="D993" i="1"/>
  <c r="H993" i="1" s="1"/>
  <c r="C993" i="1"/>
  <c r="H992" i="1"/>
  <c r="G992" i="1"/>
  <c r="D992" i="1"/>
  <c r="C992" i="1"/>
  <c r="G991" i="1"/>
  <c r="D991" i="1"/>
  <c r="H991" i="1" s="1"/>
  <c r="C991" i="1"/>
  <c r="C990" i="1"/>
  <c r="G989" i="1"/>
  <c r="D989" i="1"/>
  <c r="H989" i="1" s="1"/>
  <c r="C989" i="1"/>
  <c r="G988" i="1"/>
  <c r="D988" i="1"/>
  <c r="H988" i="1" s="1"/>
  <c r="C988" i="1"/>
  <c r="G987" i="1"/>
  <c r="D987" i="1"/>
  <c r="H987" i="1" s="1"/>
  <c r="C987" i="1"/>
  <c r="G986" i="1"/>
  <c r="D986" i="1"/>
  <c r="H986" i="1" s="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D784" i="1"/>
  <c r="G784" i="1" s="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G711" i="1"/>
  <c r="D711" i="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H654" i="1" s="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H644" i="1"/>
  <c r="D644" i="1"/>
  <c r="G644" i="1" s="1"/>
  <c r="C644" i="1"/>
  <c r="H643" i="1"/>
  <c r="D643" i="1"/>
  <c r="G643" i="1" s="1"/>
  <c r="C643" i="1"/>
  <c r="D642" i="1"/>
  <c r="H642" i="1" s="1"/>
  <c r="C642" i="1"/>
  <c r="D641" i="1"/>
  <c r="H641" i="1" s="1"/>
  <c r="C641" i="1"/>
  <c r="C638" i="1"/>
  <c r="G632"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D412" i="1"/>
  <c r="H412" i="1" s="1"/>
  <c r="C412" i="1"/>
  <c r="C411" i="1"/>
  <c r="H406" i="1"/>
  <c r="G406" i="1"/>
  <c r="D406" i="1"/>
  <c r="C406"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H207" i="1"/>
  <c r="G207"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D189" i="1"/>
  <c r="G189" i="1" s="1"/>
  <c r="C189" i="1"/>
  <c r="H188" i="1"/>
  <c r="G188" i="1"/>
  <c r="D188" i="1"/>
  <c r="C188" i="1"/>
  <c r="H187" i="1"/>
  <c r="G187" i="1"/>
  <c r="D187" i="1"/>
  <c r="C187" i="1"/>
  <c r="H186" i="1"/>
  <c r="G186" i="1"/>
  <c r="D186" i="1"/>
  <c r="C186" i="1"/>
  <c r="H185" i="1"/>
  <c r="G185" i="1"/>
  <c r="D185" i="1"/>
  <c r="C185" i="1"/>
  <c r="C184" i="1"/>
  <c r="H183" i="1"/>
  <c r="G183" i="1"/>
  <c r="D183" i="1"/>
  <c r="C183" i="1"/>
  <c r="H182" i="1"/>
  <c r="G182" i="1"/>
  <c r="D182" i="1"/>
  <c r="C182" i="1"/>
  <c r="H181" i="1"/>
  <c r="D181" i="1"/>
  <c r="G181" i="1" s="1"/>
  <c r="C181" i="1"/>
  <c r="H180" i="1"/>
  <c r="D180" i="1"/>
  <c r="G180" i="1" s="1"/>
  <c r="C180" i="1"/>
  <c r="H179" i="1"/>
  <c r="G179" i="1"/>
  <c r="D179" i="1"/>
  <c r="C179" i="1"/>
  <c r="H178" i="1"/>
  <c r="G178" i="1"/>
  <c r="D178" i="1"/>
  <c r="C178" i="1"/>
  <c r="D177" i="1"/>
  <c r="H177" i="1" s="1"/>
  <c r="C177" i="1"/>
  <c r="H176" i="1"/>
  <c r="G176" i="1"/>
  <c r="D176" i="1"/>
  <c r="C176" i="1"/>
  <c r="H175" i="1"/>
  <c r="G175" i="1"/>
  <c r="D175" i="1"/>
  <c r="C175" i="1"/>
  <c r="D174" i="1"/>
  <c r="H174" i="1" s="1"/>
  <c r="C174" i="1"/>
  <c r="D173" i="1"/>
  <c r="H173" i="1" s="1"/>
  <c r="C173" i="1"/>
  <c r="H172" i="1"/>
  <c r="G172" i="1"/>
  <c r="D172" i="1"/>
  <c r="C172" i="1"/>
  <c r="H171" i="1"/>
  <c r="G171" i="1"/>
  <c r="D171" i="1"/>
  <c r="C171" i="1"/>
  <c r="H170" i="1"/>
  <c r="D170" i="1"/>
  <c r="G170" i="1" s="1"/>
  <c r="C170" i="1"/>
  <c r="G169" i="1"/>
  <c r="D169" i="1"/>
  <c r="H169" i="1" s="1"/>
  <c r="C169" i="1"/>
  <c r="H168" i="1"/>
  <c r="D168" i="1"/>
  <c r="G168" i="1" s="1"/>
  <c r="C168" i="1"/>
  <c r="H167" i="1"/>
  <c r="G167" i="1"/>
  <c r="D167" i="1"/>
  <c r="C167" i="1"/>
  <c r="H166" i="1"/>
  <c r="G166" i="1"/>
  <c r="D166" i="1"/>
  <c r="C166" i="1"/>
  <c r="C165" i="1"/>
  <c r="H164" i="1"/>
  <c r="G164" i="1"/>
  <c r="D164" i="1"/>
  <c r="C164" i="1"/>
  <c r="H163" i="1"/>
  <c r="G163" i="1"/>
  <c r="D163" i="1"/>
  <c r="C163" i="1"/>
  <c r="H162" i="1"/>
  <c r="G162" i="1"/>
  <c r="D162" i="1"/>
  <c r="C162" i="1"/>
  <c r="D161" i="1"/>
  <c r="H161" i="1" s="1"/>
  <c r="C161" i="1"/>
  <c r="D160" i="1"/>
  <c r="H160" i="1" s="1"/>
  <c r="C160" i="1"/>
  <c r="H158" i="1"/>
  <c r="G158" i="1"/>
  <c r="D158" i="1"/>
  <c r="C158" i="1"/>
  <c r="G157" i="1"/>
  <c r="D157" i="1"/>
  <c r="H157" i="1" s="1"/>
  <c r="C157" i="1"/>
  <c r="H156" i="1"/>
  <c r="G156" i="1"/>
  <c r="D156" i="1"/>
  <c r="C156" i="1"/>
  <c r="D155" i="1"/>
  <c r="H155" i="1" s="1"/>
  <c r="C155" i="1"/>
  <c r="G154" i="1"/>
  <c r="D154" i="1"/>
  <c r="H154" i="1" s="1"/>
  <c r="C154" i="1"/>
  <c r="H153" i="1"/>
  <c r="G153" i="1"/>
  <c r="D153" i="1"/>
  <c r="C153" i="1"/>
  <c r="G152" i="1"/>
  <c r="D152" i="1"/>
  <c r="H152" i="1" s="1"/>
  <c r="C152" i="1"/>
  <c r="H151" i="1"/>
  <c r="G151" i="1"/>
  <c r="D151" i="1"/>
  <c r="C151" i="1"/>
  <c r="G150"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D132" i="1"/>
  <c r="H132" i="1" s="1"/>
  <c r="C132" i="1"/>
  <c r="H131" i="1"/>
  <c r="G131" i="1"/>
  <c r="D131" i="1"/>
  <c r="C131" i="1"/>
  <c r="D130" i="1"/>
  <c r="H130" i="1" s="1"/>
  <c r="C130" i="1"/>
  <c r="D129" i="1"/>
  <c r="H129" i="1" s="1"/>
  <c r="C129" i="1"/>
  <c r="H128" i="1"/>
  <c r="G128" i="1"/>
  <c r="D128" i="1"/>
  <c r="C128" i="1"/>
  <c r="H127" i="1"/>
  <c r="G127" i="1"/>
  <c r="D127" i="1"/>
  <c r="C127" i="1"/>
  <c r="G126" i="1"/>
  <c r="D126" i="1"/>
  <c r="H126" i="1" s="1"/>
  <c r="C126" i="1"/>
  <c r="G125" i="1"/>
  <c r="D125" i="1"/>
  <c r="H125" i="1" s="1"/>
  <c r="C125" i="1"/>
  <c r="D124" i="1"/>
  <c r="H124" i="1" s="1"/>
  <c r="C124" i="1"/>
  <c r="G123" i="1"/>
  <c r="D123" i="1"/>
  <c r="H123" i="1" s="1"/>
  <c r="C123" i="1"/>
  <c r="G122" i="1"/>
  <c r="D122" i="1"/>
  <c r="H122" i="1" s="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C73" i="1"/>
  <c r="H72" i="1"/>
  <c r="G72" i="1"/>
  <c r="D72" i="1"/>
  <c r="C72" i="1"/>
  <c r="D71" i="1"/>
  <c r="H71" i="1" s="1"/>
  <c r="C71" i="1"/>
  <c r="D70" i="1"/>
  <c r="H70" i="1" s="1"/>
  <c r="C70" i="1"/>
  <c r="H69" i="1"/>
  <c r="G69" i="1"/>
  <c r="D69" i="1"/>
  <c r="C69" i="1"/>
  <c r="H68" i="1"/>
  <c r="G68" i="1"/>
  <c r="D68" i="1"/>
  <c r="C68" i="1"/>
  <c r="H67" i="1"/>
  <c r="G67" i="1"/>
  <c r="D67" i="1"/>
  <c r="C67" i="1"/>
  <c r="G66" i="1"/>
  <c r="D66" i="1"/>
  <c r="H66" i="1" s="1"/>
  <c r="C66" i="1"/>
  <c r="G65"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J1467" i="1" l="1"/>
  <c r="D22" i="7"/>
  <c r="H30" i="3" s="1"/>
  <c r="E27" i="9"/>
  <c r="B27" i="9" s="1"/>
  <c r="E303" i="9"/>
  <c r="B303" i="9" s="1"/>
  <c r="G1138" i="1"/>
  <c r="G1136" i="1"/>
  <c r="G1414" i="1"/>
  <c r="D1408" i="1"/>
  <c r="I27" i="3"/>
  <c r="E141" i="6"/>
  <c r="D1475" i="1"/>
  <c r="G1475" i="1" s="1"/>
  <c r="E38" i="7"/>
  <c r="G1476" i="1"/>
  <c r="J1476" i="1"/>
  <c r="H1475" i="1"/>
  <c r="G1437" i="1"/>
  <c r="H1437" i="1"/>
  <c r="C1438" i="1"/>
  <c r="J1440" i="1"/>
  <c r="H1470" i="1"/>
  <c r="G1456" i="1"/>
  <c r="J1456" i="1"/>
  <c r="D1453" i="1"/>
  <c r="D1454" i="1"/>
  <c r="D5" i="7"/>
  <c r="C1436" i="1" s="1"/>
  <c r="C1453" i="1"/>
  <c r="H1453" i="1" s="1"/>
  <c r="C1454" i="1"/>
  <c r="H1451" i="1"/>
  <c r="E300" i="9"/>
  <c r="B300" i="9" s="1"/>
  <c r="E301" i="9"/>
  <c r="B301" i="9" s="1"/>
  <c r="E33" i="9"/>
  <c r="B33" i="9" s="1"/>
  <c r="H1264" i="1"/>
  <c r="G1278" i="1"/>
  <c r="G1274" i="1"/>
  <c r="G1267" i="1"/>
  <c r="G1262" i="1"/>
  <c r="E286" i="9"/>
  <c r="B286" i="9" s="1"/>
  <c r="G1240" i="1"/>
  <c r="F78" i="5"/>
  <c r="D1057" i="1"/>
  <c r="F149" i="5"/>
  <c r="G1139" i="1"/>
  <c r="H1124" i="1"/>
  <c r="H1141" i="1"/>
  <c r="H405" i="1"/>
  <c r="G404" i="1"/>
  <c r="G288" i="1"/>
  <c r="G289" i="1"/>
  <c r="G1507" i="1"/>
  <c r="H1505" i="1"/>
  <c r="H1509" i="1"/>
  <c r="G1504" i="1"/>
  <c r="H1489" i="1"/>
  <c r="C1483" i="1"/>
  <c r="H1483" i="1" s="1"/>
  <c r="H1485" i="1"/>
  <c r="H1577" i="1"/>
  <c r="C1530" i="1"/>
  <c r="H1530" i="1" s="1"/>
  <c r="C1524" i="1"/>
  <c r="H1524" i="1" s="1"/>
  <c r="C1518" i="1"/>
  <c r="H1518" i="1" s="1"/>
  <c r="G1531" i="1"/>
  <c r="H1499" i="1"/>
  <c r="G1499" i="1"/>
  <c r="C1501" i="1"/>
  <c r="G1481" i="1"/>
  <c r="H1481" i="1"/>
  <c r="G1012" i="1"/>
  <c r="G1235" i="1"/>
  <c r="G1236" i="1"/>
  <c r="G1237" i="1"/>
  <c r="G1232" i="1"/>
  <c r="G1224" i="1"/>
  <c r="G1223" i="1"/>
  <c r="G1226" i="1"/>
  <c r="H1227" i="1"/>
  <c r="G1227" i="1"/>
  <c r="E245" i="5"/>
  <c r="D1222" i="1" s="1"/>
  <c r="F250" i="5"/>
  <c r="E282" i="9"/>
  <c r="B282" i="9" s="1"/>
  <c r="F246" i="5"/>
  <c r="H1219" i="1"/>
  <c r="G1216" i="1"/>
  <c r="H1216" i="1"/>
  <c r="F239" i="5"/>
  <c r="E238" i="5"/>
  <c r="F238" i="5" s="1"/>
  <c r="D1154" i="1"/>
  <c r="H1154" i="1" s="1"/>
  <c r="D1157" i="1"/>
  <c r="G1156" i="1"/>
  <c r="E176" i="5"/>
  <c r="F146" i="5"/>
  <c r="E291" i="9"/>
  <c r="B291" i="9" s="1"/>
  <c r="G1056" i="1"/>
  <c r="G1064" i="1"/>
  <c r="H1030" i="1"/>
  <c r="G1030" i="1"/>
  <c r="G1023" i="1"/>
  <c r="G1013" i="1"/>
  <c r="F35" i="5"/>
  <c r="G1007" i="1"/>
  <c r="H1007" i="1"/>
  <c r="F29" i="5"/>
  <c r="G997" i="1"/>
  <c r="E12" i="5"/>
  <c r="E7" i="5" s="1"/>
  <c r="F7" i="5" s="1"/>
  <c r="E38" i="9"/>
  <c r="B38" i="9" s="1"/>
  <c r="F217" i="9"/>
  <c r="B217" i="9" s="1"/>
  <c r="G668" i="1"/>
  <c r="G663" i="1"/>
  <c r="E296" i="9"/>
  <c r="B296" i="9" s="1"/>
  <c r="E288" i="9"/>
  <c r="B288" i="9" s="1"/>
  <c r="F215" i="9"/>
  <c r="B215" i="9" s="1"/>
  <c r="E287" i="9"/>
  <c r="B287" i="9" s="1"/>
  <c r="G654" i="1"/>
  <c r="E26" i="9"/>
  <c r="B26" i="9" s="1"/>
  <c r="G649" i="1"/>
  <c r="G647" i="1"/>
  <c r="B275" i="9"/>
  <c r="G642" i="1"/>
  <c r="G645" i="1"/>
  <c r="F652" i="4"/>
  <c r="G641" i="1"/>
  <c r="H413" i="1"/>
  <c r="G413" i="1"/>
  <c r="E644" i="4"/>
  <c r="D638" i="1" s="1"/>
  <c r="G638" i="1" s="1"/>
  <c r="G411" i="1"/>
  <c r="G412" i="1"/>
  <c r="E643" i="4"/>
  <c r="D637" i="1" s="1"/>
  <c r="G378" i="1"/>
  <c r="G379" i="1"/>
  <c r="H358" i="1"/>
  <c r="G358" i="1"/>
  <c r="G371" i="1"/>
  <c r="G364" i="1"/>
  <c r="H192" i="1"/>
  <c r="G192" i="1"/>
  <c r="G206" i="1"/>
  <c r="G209" i="1"/>
  <c r="F223" i="9"/>
  <c r="B223" i="9" s="1"/>
  <c r="H184" i="1"/>
  <c r="G184" i="1"/>
  <c r="E44" i="9"/>
  <c r="B44" i="9" s="1"/>
  <c r="F220" i="9"/>
  <c r="B220" i="9" s="1"/>
  <c r="F219" i="9"/>
  <c r="B219" i="9" s="1"/>
  <c r="G177" i="1"/>
  <c r="G173" i="1"/>
  <c r="G174" i="1"/>
  <c r="G165" i="1"/>
  <c r="E163" i="4"/>
  <c r="D159" i="1" s="1"/>
  <c r="E41" i="9"/>
  <c r="B41" i="9" s="1"/>
  <c r="G160" i="1"/>
  <c r="G161" i="1"/>
  <c r="G155" i="1"/>
  <c r="E40" i="9"/>
  <c r="B40" i="9" s="1"/>
  <c r="G149" i="1"/>
  <c r="G129" i="1"/>
  <c r="G130" i="1"/>
  <c r="G132" i="1"/>
  <c r="G124" i="1"/>
  <c r="F128" i="4"/>
  <c r="G121" i="1"/>
  <c r="H73" i="1"/>
  <c r="G73" i="1"/>
  <c r="E50" i="4"/>
  <c r="D46" i="1" s="1"/>
  <c r="F77" i="4"/>
  <c r="G70" i="1"/>
  <c r="G71" i="1"/>
  <c r="F74" i="4"/>
  <c r="E34" i="9"/>
  <c r="B34" i="9" s="1"/>
  <c r="G64" i="1"/>
  <c r="E30" i="9"/>
  <c r="B30" i="9" s="1"/>
  <c r="E32" i="9"/>
  <c r="B32" i="9" s="1"/>
  <c r="E293" i="9"/>
  <c r="B293" i="9" s="1"/>
  <c r="G1576" i="1"/>
  <c r="I36" i="3"/>
  <c r="D3" i="1"/>
  <c r="I1458" i="1"/>
  <c r="H135" i="1"/>
  <c r="G135" i="1"/>
  <c r="G1440" i="1"/>
  <c r="I1440" i="1" s="1"/>
  <c r="G1442" i="1"/>
  <c r="I1442" i="1" s="1"/>
  <c r="G1444" i="1"/>
  <c r="I1444" i="1" s="1"/>
  <c r="H1446" i="1"/>
  <c r="I1446" i="1" s="1"/>
  <c r="J1447" i="1"/>
  <c r="H1448" i="1"/>
  <c r="I1448" i="1" s="1"/>
  <c r="J1449" i="1"/>
  <c r="H1450" i="1"/>
  <c r="I1450" i="1" s="1"/>
  <c r="J1451" i="1"/>
  <c r="H1452" i="1"/>
  <c r="I1452" i="1" s="1"/>
  <c r="J1455" i="1"/>
  <c r="H1456" i="1"/>
  <c r="J1457" i="1"/>
  <c r="H1458" i="1"/>
  <c r="J1459" i="1"/>
  <c r="H1460" i="1"/>
  <c r="I1460" i="1" s="1"/>
  <c r="J1462" i="1"/>
  <c r="H1463" i="1"/>
  <c r="I1463" i="1" s="1"/>
  <c r="J1464" i="1"/>
  <c r="H1465" i="1"/>
  <c r="I1465" i="1" s="1"/>
  <c r="J1466" i="1"/>
  <c r="H1467" i="1"/>
  <c r="I1467" i="1" s="1"/>
  <c r="J1468" i="1"/>
  <c r="H1471" i="1"/>
  <c r="I1471" i="1" s="1"/>
  <c r="J1472" i="1"/>
  <c r="H1473" i="1"/>
  <c r="I1473" i="1" s="1"/>
  <c r="J1474" i="1"/>
  <c r="H1476" i="1"/>
  <c r="J1477" i="1"/>
  <c r="H1478" i="1"/>
  <c r="I1478" i="1" s="1"/>
  <c r="J1479" i="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8" i="1"/>
  <c r="D7" i="4"/>
  <c r="F51" i="4"/>
  <c r="D50" i="4"/>
  <c r="E106" i="4"/>
  <c r="D102" i="1" s="1"/>
  <c r="F169" i="4"/>
  <c r="D163" i="4"/>
  <c r="F196" i="4"/>
  <c r="E298" i="4"/>
  <c r="E420" i="4"/>
  <c r="G1447" i="1"/>
  <c r="I1447" i="1" s="1"/>
  <c r="G1449" i="1"/>
  <c r="I1449" i="1" s="1"/>
  <c r="G1451" i="1"/>
  <c r="I1451" i="1" s="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H1573" i="1"/>
  <c r="D44" i="4"/>
  <c r="F45" i="4"/>
  <c r="D124" i="4"/>
  <c r="F125" i="4"/>
  <c r="F225" i="4"/>
  <c r="D224" i="4"/>
  <c r="E350" i="4"/>
  <c r="E5" i="7"/>
  <c r="F83" i="4"/>
  <c r="D82" i="4"/>
  <c r="F107" i="4"/>
  <c r="D106" i="4"/>
  <c r="D152" i="4"/>
  <c r="F153" i="4"/>
  <c r="E68" i="5"/>
  <c r="D252" i="4"/>
  <c r="D263" i="4"/>
  <c r="D421" i="4"/>
  <c r="D515" i="4"/>
  <c r="D529" i="4"/>
  <c r="F581" i="4"/>
  <c r="E593" i="4"/>
  <c r="D587" i="1" s="1"/>
  <c r="F13" i="5"/>
  <c r="D69" i="5"/>
  <c r="E87" i="5"/>
  <c r="D1065" i="1" s="1"/>
  <c r="D118" i="5"/>
  <c r="F135" i="5"/>
  <c r="F206" i="5"/>
  <c r="D237" i="5"/>
  <c r="D42" i="8"/>
  <c r="G313" i="9" s="1"/>
  <c r="E313" i="9" s="1"/>
  <c r="F188" i="4"/>
  <c r="F244" i="4"/>
  <c r="F383" i="4"/>
  <c r="E459" i="4"/>
  <c r="D453" i="1" s="1"/>
  <c r="D625" i="4"/>
  <c r="D643" i="4"/>
  <c r="H20" i="3"/>
  <c r="E308" i="9"/>
  <c r="B308" i="9" s="1"/>
  <c r="H24" i="3"/>
  <c r="F35" i="6"/>
  <c r="F363" i="4"/>
  <c r="D176" i="5"/>
  <c r="F177" i="5"/>
  <c r="D129" i="6"/>
  <c r="F134" i="4"/>
  <c r="D215" i="4"/>
  <c r="E263" i="4"/>
  <c r="D259" i="1" s="1"/>
  <c r="D299" i="4"/>
  <c r="D351" i="4"/>
  <c r="F416" i="4"/>
  <c r="D472" i="4"/>
  <c r="E529" i="4"/>
  <c r="D89" i="6"/>
  <c r="D114"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0" i="9"/>
  <c r="E190" i="9" s="1"/>
  <c r="B190" i="9" s="1"/>
  <c r="G189" i="9"/>
  <c r="E189" i="9" s="1"/>
  <c r="B189" i="9" s="1"/>
  <c r="G188" i="9"/>
  <c r="E188" i="9" s="1"/>
  <c r="B188" i="9" s="1"/>
  <c r="G187" i="9"/>
  <c r="E187" i="9" s="1"/>
  <c r="B187" i="9" s="1"/>
  <c r="G191" i="9"/>
  <c r="E191" i="9" s="1"/>
  <c r="B191" i="9" s="1"/>
  <c r="M213" i="9"/>
  <c r="G192" i="9"/>
  <c r="E192" i="9" s="1"/>
  <c r="B192" i="9" s="1"/>
  <c r="G184" i="9"/>
  <c r="E184" i="9" s="1"/>
  <c r="B184" i="9" s="1"/>
  <c r="G180" i="9"/>
  <c r="E180" i="9" s="1"/>
  <c r="B180" i="9" s="1"/>
  <c r="G176" i="9"/>
  <c r="E176" i="9" s="1"/>
  <c r="B176" i="9" s="1"/>
  <c r="G172" i="9"/>
  <c r="E172" i="9" s="1"/>
  <c r="B172" i="9" s="1"/>
  <c r="G279" i="9"/>
  <c r="E279" i="9" s="1"/>
  <c r="B279" i="9" s="1"/>
  <c r="G185" i="9"/>
  <c r="E185" i="9" s="1"/>
  <c r="B185" i="9" s="1"/>
  <c r="G181" i="9"/>
  <c r="E181" i="9" s="1"/>
  <c r="B181" i="9" s="1"/>
  <c r="G177" i="9"/>
  <c r="E177" i="9" s="1"/>
  <c r="B177" i="9" s="1"/>
  <c r="G173" i="9"/>
  <c r="E173" i="9" s="1"/>
  <c r="B173" i="9" s="1"/>
  <c r="G169" i="9"/>
  <c r="E169" i="9" s="1"/>
  <c r="B169" i="9" s="1"/>
  <c r="G168" i="9"/>
  <c r="E168" i="9" s="1"/>
  <c r="B168" i="9" s="1"/>
  <c r="G167" i="9"/>
  <c r="E167" i="9" s="1"/>
  <c r="B167" i="9" s="1"/>
  <c r="H166" i="9"/>
  <c r="G281" i="9"/>
  <c r="E281" i="9" s="1"/>
  <c r="B281" i="9" s="1"/>
  <c r="G186" i="9"/>
  <c r="E186" i="9" s="1"/>
  <c r="B186" i="9" s="1"/>
  <c r="G182" i="9"/>
  <c r="E182" i="9" s="1"/>
  <c r="B182" i="9" s="1"/>
  <c r="G178" i="9"/>
  <c r="E178" i="9" s="1"/>
  <c r="B178" i="9" s="1"/>
  <c r="G174" i="9"/>
  <c r="E174" i="9" s="1"/>
  <c r="B174" i="9" s="1"/>
  <c r="G170" i="9"/>
  <c r="E170" i="9" s="1"/>
  <c r="B170" i="9" s="1"/>
  <c r="G166" i="9"/>
  <c r="E166" i="9" s="1"/>
  <c r="B166" i="9" s="1"/>
  <c r="H165" i="9"/>
  <c r="I10" i="9"/>
  <c r="E290" i="9"/>
  <c r="B290" i="9" s="1"/>
  <c r="G161" i="9"/>
  <c r="E161" i="9" s="1"/>
  <c r="B161" i="9" s="1"/>
  <c r="G163" i="9"/>
  <c r="E163" i="9" s="1"/>
  <c r="B163" i="9" s="1"/>
  <c r="G165" i="9"/>
  <c r="E165" i="9" s="1"/>
  <c r="B165" i="9" s="1"/>
  <c r="G175" i="9"/>
  <c r="E175" i="9" s="1"/>
  <c r="B175" i="9" s="1"/>
  <c r="G183" i="9"/>
  <c r="E183" i="9" s="1"/>
  <c r="B183" i="9" s="1"/>
  <c r="B58" i="9"/>
  <c r="B66" i="9"/>
  <c r="B74" i="9"/>
  <c r="B82" i="9"/>
  <c r="B90" i="9"/>
  <c r="B98" i="9"/>
  <c r="B106" i="9"/>
  <c r="B114" i="9"/>
  <c r="B122" i="9"/>
  <c r="B130" i="9"/>
  <c r="B138" i="9"/>
  <c r="B150" i="9"/>
  <c r="B158" i="9"/>
  <c r="G162" i="9"/>
  <c r="E162" i="9" s="1"/>
  <c r="B162" i="9" s="1"/>
  <c r="G164" i="9"/>
  <c r="E164" i="9" s="1"/>
  <c r="B164" i="9" s="1"/>
  <c r="G171" i="9"/>
  <c r="E171" i="9" s="1"/>
  <c r="B171" i="9" s="1"/>
  <c r="G179" i="9"/>
  <c r="E179" i="9" s="1"/>
  <c r="B179" i="9" s="1"/>
  <c r="B218" i="9"/>
  <c r="B250" i="9"/>
  <c r="B238" i="9"/>
  <c r="B270" i="9"/>
  <c r="F277" i="9"/>
  <c r="B236" i="9"/>
  <c r="B252" i="9"/>
  <c r="B268" i="9"/>
  <c r="F218" i="9"/>
  <c r="F226" i="9"/>
  <c r="B226" i="9" s="1"/>
  <c r="F234" i="9"/>
  <c r="B234" i="9" s="1"/>
  <c r="F242" i="9"/>
  <c r="B242" i="9" s="1"/>
  <c r="F250" i="9"/>
  <c r="F258" i="9"/>
  <c r="B258" i="9" s="1"/>
  <c r="F266" i="9"/>
  <c r="B266" i="9" s="1"/>
  <c r="E294" i="9"/>
  <c r="B294" i="9" s="1"/>
  <c r="E298" i="9"/>
  <c r="B298" i="9" s="1"/>
  <c r="E302" i="9"/>
  <c r="B302" i="9" s="1"/>
  <c r="B216" i="9"/>
  <c r="B224" i="9"/>
  <c r="B232" i="9"/>
  <c r="B240" i="9"/>
  <c r="B248" i="9"/>
  <c r="B256" i="9"/>
  <c r="B264" i="9"/>
  <c r="F214" i="9"/>
  <c r="B214" i="9" s="1"/>
  <c r="F222" i="9"/>
  <c r="B222" i="9" s="1"/>
  <c r="F230" i="9"/>
  <c r="B230" i="9" s="1"/>
  <c r="F238" i="9"/>
  <c r="F246" i="9"/>
  <c r="B246" i="9" s="1"/>
  <c r="F254" i="9"/>
  <c r="B254" i="9" s="1"/>
  <c r="F262" i="9"/>
  <c r="B262" i="9" s="1"/>
  <c r="F270" i="9"/>
  <c r="I28" i="3" l="1"/>
  <c r="D1435" i="1"/>
  <c r="I1476" i="1"/>
  <c r="I31" i="3"/>
  <c r="D1469" i="1"/>
  <c r="G1438" i="1"/>
  <c r="H1438" i="1"/>
  <c r="H1454" i="1"/>
  <c r="I1456" i="1"/>
  <c r="G1454" i="1"/>
  <c r="H29" i="3"/>
  <c r="G1453" i="1"/>
  <c r="G316" i="9"/>
  <c r="E316" i="9" s="1"/>
  <c r="B316" i="9" s="1"/>
  <c r="G1057" i="1"/>
  <c r="H1057" i="1"/>
  <c r="G1483" i="1"/>
  <c r="G1524" i="1"/>
  <c r="H19" i="9"/>
  <c r="E19" i="9" s="1"/>
  <c r="B19" i="9" s="1"/>
  <c r="G1501" i="1"/>
  <c r="H1501" i="1"/>
  <c r="H1222" i="1"/>
  <c r="G1222" i="1"/>
  <c r="E237" i="5"/>
  <c r="F237" i="5" s="1"/>
  <c r="D1215" i="1"/>
  <c r="G1154" i="1"/>
  <c r="H1157" i="1"/>
  <c r="G1157" i="1"/>
  <c r="I22" i="3"/>
  <c r="D1153" i="1"/>
  <c r="F12" i="5"/>
  <c r="D990" i="1"/>
  <c r="H638" i="1"/>
  <c r="H27" i="3"/>
  <c r="F114" i="6"/>
  <c r="C1408" i="1"/>
  <c r="B313" i="9"/>
  <c r="F118" i="5"/>
  <c r="C1096" i="1"/>
  <c r="E6" i="5"/>
  <c r="D985" i="1"/>
  <c r="I20" i="3"/>
  <c r="F515" i="4"/>
  <c r="C509" i="1"/>
  <c r="I21" i="3"/>
  <c r="D1046" i="1"/>
  <c r="D414" i="1"/>
  <c r="F7" i="4"/>
  <c r="D6" i="4"/>
  <c r="C3" i="1"/>
  <c r="F89" i="6"/>
  <c r="C1383" i="1"/>
  <c r="F351" i="4"/>
  <c r="D350" i="4"/>
  <c r="C346" i="1"/>
  <c r="F129" i="6"/>
  <c r="C1423" i="1"/>
  <c r="F643" i="4"/>
  <c r="C637" i="1"/>
  <c r="H23" i="3"/>
  <c r="C1214" i="1"/>
  <c r="H1065" i="1"/>
  <c r="G1065" i="1"/>
  <c r="G587" i="1"/>
  <c r="H587" i="1"/>
  <c r="F421" i="4"/>
  <c r="D420" i="4"/>
  <c r="C415" i="1"/>
  <c r="F82" i="4"/>
  <c r="C78" i="1"/>
  <c r="E408" i="4"/>
  <c r="D403" i="1" s="1"/>
  <c r="D345" i="1"/>
  <c r="F124" i="4"/>
  <c r="C120" i="1"/>
  <c r="E407" i="4"/>
  <c r="D402" i="1" s="1"/>
  <c r="D293" i="1"/>
  <c r="E151" i="4"/>
  <c r="E528" i="4"/>
  <c r="D523" i="1"/>
  <c r="F299" i="4"/>
  <c r="D298" i="4"/>
  <c r="C294" i="1"/>
  <c r="F625" i="4"/>
  <c r="C619" i="1"/>
  <c r="D68" i="5"/>
  <c r="F69" i="5"/>
  <c r="C1047" i="1"/>
  <c r="F263" i="4"/>
  <c r="C259" i="1"/>
  <c r="H21" i="9"/>
  <c r="G21" i="9"/>
  <c r="D151" i="4"/>
  <c r="F152" i="4"/>
  <c r="C148" i="1"/>
  <c r="F224" i="4"/>
  <c r="C220" i="1"/>
  <c r="F50" i="4"/>
  <c r="C46" i="1"/>
  <c r="F215" i="4"/>
  <c r="C211" i="1"/>
  <c r="F213" i="9"/>
  <c r="B213" i="9" s="1"/>
  <c r="F472" i="4"/>
  <c r="C466" i="1"/>
  <c r="H22" i="3"/>
  <c r="F176" i="5"/>
  <c r="D175" i="5"/>
  <c r="C1153" i="1"/>
  <c r="G453" i="1"/>
  <c r="H453" i="1"/>
  <c r="K1451" i="9"/>
  <c r="G314" i="9"/>
  <c r="E314" i="9" s="1"/>
  <c r="B314" i="9" s="1"/>
  <c r="I34" i="3"/>
  <c r="C1517" i="1"/>
  <c r="D528" i="4"/>
  <c r="F529" i="4"/>
  <c r="C523" i="1"/>
  <c r="F252" i="4"/>
  <c r="C248" i="1"/>
  <c r="F106" i="4"/>
  <c r="C102" i="1"/>
  <c r="I29" i="3"/>
  <c r="D1436" i="1"/>
  <c r="F44" i="4"/>
  <c r="C40" i="1"/>
  <c r="D141" i="6"/>
  <c r="G318" i="9" s="1"/>
  <c r="E318" i="9" s="1"/>
  <c r="F163" i="4"/>
  <c r="C159" i="1"/>
  <c r="E6" i="4"/>
  <c r="H1469" i="1" l="1"/>
  <c r="G1469" i="1"/>
  <c r="E315" i="9"/>
  <c r="I10" i="3" s="1"/>
  <c r="H1215" i="1"/>
  <c r="G1215" i="1"/>
  <c r="D1214" i="1"/>
  <c r="H1214" i="1" s="1"/>
  <c r="I23" i="3"/>
  <c r="E175" i="5"/>
  <c r="D1152" i="1" s="1"/>
  <c r="H990" i="1"/>
  <c r="G990" i="1"/>
  <c r="E312" i="9"/>
  <c r="E317" i="9"/>
  <c r="B318" i="9"/>
  <c r="E636" i="4"/>
  <c r="D630" i="1" s="1"/>
  <c r="D522" i="1"/>
  <c r="G346" i="1"/>
  <c r="H346" i="1"/>
  <c r="D984" i="1"/>
  <c r="G259" i="1"/>
  <c r="H259" i="1"/>
  <c r="H21" i="3"/>
  <c r="F68" i="5"/>
  <c r="C1046" i="1"/>
  <c r="D6" i="5"/>
  <c r="D407" i="4"/>
  <c r="F298" i="4"/>
  <c r="C293" i="1"/>
  <c r="H415" i="1"/>
  <c r="G415" i="1"/>
  <c r="D408" i="4"/>
  <c r="F350" i="4"/>
  <c r="C345" i="1"/>
  <c r="H3" i="1"/>
  <c r="G3" i="1"/>
  <c r="E635" i="4"/>
  <c r="D629" i="1" s="1"/>
  <c r="H1096" i="1"/>
  <c r="G1096" i="1"/>
  <c r="H1408" i="1"/>
  <c r="G1408" i="1"/>
  <c r="H28" i="3"/>
  <c r="F141" i="6"/>
  <c r="C1435" i="1"/>
  <c r="H46" i="1"/>
  <c r="G46" i="1"/>
  <c r="E289" i="4"/>
  <c r="I17" i="3"/>
  <c r="D147" i="1"/>
  <c r="G509" i="1"/>
  <c r="H509" i="1"/>
  <c r="E412" i="4"/>
  <c r="E290" i="4"/>
  <c r="D286" i="1" s="1"/>
  <c r="I16" i="3"/>
  <c r="D2" i="1"/>
  <c r="H40" i="1"/>
  <c r="G40" i="1"/>
  <c r="H102" i="1"/>
  <c r="G102" i="1"/>
  <c r="G523" i="1"/>
  <c r="H523" i="1"/>
  <c r="G211" i="1"/>
  <c r="H211" i="1"/>
  <c r="H159" i="1"/>
  <c r="G159" i="1"/>
  <c r="H1153" i="1"/>
  <c r="G1153" i="1"/>
  <c r="G466" i="1"/>
  <c r="H466" i="1"/>
  <c r="G220" i="1"/>
  <c r="H220" i="1"/>
  <c r="H17" i="3"/>
  <c r="F151" i="4"/>
  <c r="D289" i="4"/>
  <c r="C147" i="1"/>
  <c r="G619" i="1"/>
  <c r="H619" i="1"/>
  <c r="F420" i="4"/>
  <c r="D635" i="4"/>
  <c r="C414" i="1"/>
  <c r="H1423" i="1"/>
  <c r="G1423" i="1"/>
  <c r="F6" i="4"/>
  <c r="H16" i="3"/>
  <c r="D412" i="4"/>
  <c r="D290" i="4"/>
  <c r="C2" i="1"/>
  <c r="H1517" i="1"/>
  <c r="G1517" i="1"/>
  <c r="H11" i="3"/>
  <c r="G148" i="1"/>
  <c r="H148" i="1"/>
  <c r="H294" i="1"/>
  <c r="G294" i="1"/>
  <c r="H1436" i="1"/>
  <c r="G1436" i="1"/>
  <c r="G248" i="1"/>
  <c r="H248" i="1"/>
  <c r="F528" i="4"/>
  <c r="D636" i="4"/>
  <c r="C522" i="1"/>
  <c r="F175" i="5"/>
  <c r="C1152" i="1"/>
  <c r="E21" i="9"/>
  <c r="H1047" i="1"/>
  <c r="G1047" i="1"/>
  <c r="G120" i="1"/>
  <c r="H120" i="1"/>
  <c r="H78" i="1"/>
  <c r="G78" i="1"/>
  <c r="G637" i="1"/>
  <c r="H637" i="1"/>
  <c r="H1383" i="1"/>
  <c r="G1383" i="1"/>
  <c r="H9" i="3"/>
  <c r="H985" i="1"/>
  <c r="G985" i="1"/>
  <c r="G1214" i="1" l="1"/>
  <c r="H278" i="9"/>
  <c r="B21" i="9"/>
  <c r="E413" i="4"/>
  <c r="E291" i="4"/>
  <c r="D287" i="1" s="1"/>
  <c r="D285" i="1"/>
  <c r="K3" i="9"/>
  <c r="I9" i="3"/>
  <c r="H1152" i="1"/>
  <c r="G1152" i="1"/>
  <c r="H2" i="1"/>
  <c r="G2" i="1"/>
  <c r="H414" i="1"/>
  <c r="G414" i="1"/>
  <c r="E639" i="4"/>
  <c r="E414" i="4"/>
  <c r="D409" i="1" s="1"/>
  <c r="D407" i="1"/>
  <c r="G345" i="1"/>
  <c r="H345" i="1"/>
  <c r="F407" i="4"/>
  <c r="C402" i="1"/>
  <c r="G285" i="9"/>
  <c r="E285" i="9" s="1"/>
  <c r="B285" i="9" s="1"/>
  <c r="G278" i="9"/>
  <c r="F6" i="5"/>
  <c r="C984" i="1"/>
  <c r="F636" i="4"/>
  <c r="C630" i="1"/>
  <c r="N3" i="9"/>
  <c r="I11" i="3"/>
  <c r="F290" i="4"/>
  <c r="C286" i="1"/>
  <c r="F635" i="4"/>
  <c r="C629" i="1"/>
  <c r="G147" i="1"/>
  <c r="H147" i="1"/>
  <c r="G522" i="1"/>
  <c r="H522" i="1"/>
  <c r="F412" i="4"/>
  <c r="D414" i="4"/>
  <c r="D639" i="4"/>
  <c r="C407" i="1"/>
  <c r="D413" i="4"/>
  <c r="F289" i="4"/>
  <c r="D291" i="4"/>
  <c r="C285" i="1"/>
  <c r="H1435" i="1"/>
  <c r="G1435" i="1"/>
  <c r="F408" i="4"/>
  <c r="C403" i="1"/>
  <c r="G293" i="1"/>
  <c r="H293" i="1"/>
  <c r="H1046" i="1"/>
  <c r="G1046" i="1"/>
  <c r="E278" i="9" l="1"/>
  <c r="E277" i="9" s="1"/>
  <c r="F414" i="4"/>
  <c r="C409" i="1"/>
  <c r="D415" i="4"/>
  <c r="D640" i="4"/>
  <c r="F413" i="4"/>
  <c r="C408" i="1"/>
  <c r="G286" i="1"/>
  <c r="H286" i="1"/>
  <c r="G630" i="1"/>
  <c r="H630" i="1"/>
  <c r="D633" i="1"/>
  <c r="E640" i="4"/>
  <c r="E415" i="4"/>
  <c r="D410" i="1" s="1"/>
  <c r="D408" i="1"/>
  <c r="G403" i="1"/>
  <c r="H403" i="1"/>
  <c r="G285" i="1"/>
  <c r="H285" i="1"/>
  <c r="H407" i="1"/>
  <c r="G407" i="1"/>
  <c r="G629" i="1"/>
  <c r="H629" i="1"/>
  <c r="F291" i="4"/>
  <c r="C287" i="1"/>
  <c r="F639" i="4"/>
  <c r="D641" i="4"/>
  <c r="C633" i="1"/>
  <c r="H984" i="1"/>
  <c r="G984" i="1"/>
  <c r="H8" i="3"/>
  <c r="H402" i="1"/>
  <c r="G402" i="1"/>
  <c r="B278" i="9" l="1"/>
  <c r="M3" i="9"/>
  <c r="I8" i="3"/>
  <c r="F641" i="4"/>
  <c r="C635" i="1"/>
  <c r="G287" i="1"/>
  <c r="H287" i="1"/>
  <c r="D642" i="4"/>
  <c r="F640" i="4"/>
  <c r="C634" i="1"/>
  <c r="G633" i="1"/>
  <c r="H633" i="1"/>
  <c r="E642" i="4"/>
  <c r="D634" i="1"/>
  <c r="F415" i="4"/>
  <c r="C410" i="1"/>
  <c r="G408" i="1"/>
  <c r="H408" i="1"/>
  <c r="H409" i="1"/>
  <c r="G409" i="1"/>
  <c r="E641" i="4"/>
  <c r="G410" i="1" l="1"/>
  <c r="H410" i="1"/>
  <c r="D646" i="4"/>
  <c r="F642" i="4"/>
  <c r="C636" i="1"/>
  <c r="D645" i="4"/>
  <c r="E645" i="4"/>
  <c r="D635" i="1"/>
  <c r="G635" i="1" s="1"/>
  <c r="G634" i="1"/>
  <c r="H634" i="1"/>
  <c r="E646" i="4"/>
  <c r="D636" i="1"/>
  <c r="H635" i="1" l="1"/>
  <c r="I18" i="3"/>
  <c r="D639" i="1"/>
  <c r="H18" i="3"/>
  <c r="F645" i="4"/>
  <c r="C639" i="1"/>
  <c r="G276" i="9"/>
  <c r="E276" i="9" s="1"/>
  <c r="B276" i="9" s="1"/>
  <c r="H636" i="1"/>
  <c r="G636" i="1"/>
  <c r="I19" i="3"/>
  <c r="D640" i="1"/>
  <c r="H19" i="3"/>
  <c r="F646" i="4"/>
  <c r="C640" i="1"/>
  <c r="G640" i="1" l="1"/>
  <c r="H640" i="1"/>
  <c r="H639" i="1"/>
  <c r="G639" i="1"/>
  <c r="H7" i="3"/>
  <c r="J3" i="9" l="1"/>
  <c r="M272" i="9" l="1"/>
  <c r="H274" i="9"/>
  <c r="G274" i="9"/>
  <c r="L272" i="9"/>
  <c r="H18" i="9"/>
  <c r="G18" i="9"/>
  <c r="I6" i="9"/>
  <c r="K12" i="9"/>
  <c r="G17" i="9"/>
  <c r="J6" i="9"/>
  <c r="I11" i="9"/>
  <c r="H17" i="9"/>
  <c r="J7" i="9"/>
  <c r="I12" i="9"/>
  <c r="K7" i="9"/>
  <c r="J12" i="9"/>
  <c r="K8" i="9"/>
  <c r="J13" i="9"/>
  <c r="I7" i="9"/>
  <c r="K13" i="9"/>
  <c r="I8" i="9"/>
  <c r="M15" i="9"/>
  <c r="J8" i="9"/>
  <c r="I13" i="9"/>
  <c r="J5" i="9"/>
  <c r="J10" i="9"/>
  <c r="K6" i="9"/>
  <c r="I17" i="9"/>
  <c r="J17" i="9"/>
  <c r="K5" i="9"/>
  <c r="K11" i="9"/>
  <c r="J9" i="9"/>
  <c r="H15" i="9"/>
  <c r="K9" i="9"/>
  <c r="L15" i="9"/>
  <c r="K10" i="9"/>
  <c r="G16" i="9"/>
  <c r="I9" i="9"/>
  <c r="G15" i="9"/>
  <c r="L16" i="9"/>
  <c r="M16" i="9"/>
  <c r="J11" i="9"/>
  <c r="I5" i="9"/>
  <c r="H16" i="9"/>
  <c r="F15" i="9" l="1"/>
  <c r="F272" i="9"/>
  <c r="B272" i="9" s="1"/>
  <c r="F16" i="9"/>
  <c r="E274" i="9"/>
  <c r="B274" i="9" s="1"/>
  <c r="E8" i="9"/>
  <c r="B8" i="9" s="1"/>
  <c r="E13" i="9"/>
  <c r="B13" i="9" s="1"/>
  <c r="E15" i="9"/>
  <c r="E7" i="9"/>
  <c r="B7" i="9" s="1"/>
  <c r="E11" i="9"/>
  <c r="B11" i="9" s="1"/>
  <c r="E6" i="9"/>
  <c r="B6" i="9" s="1"/>
  <c r="E5" i="9"/>
  <c r="E9" i="9"/>
  <c r="B9" i="9" s="1"/>
  <c r="E10" i="9"/>
  <c r="B10" i="9" s="1"/>
  <c r="E12" i="9"/>
  <c r="B12" i="9" s="1"/>
  <c r="E18" i="9"/>
  <c r="B18" i="9" s="1"/>
  <c r="E16" i="9"/>
  <c r="E17" i="9"/>
  <c r="B17" i="9" s="1"/>
  <c r="F14" i="9" l="1"/>
  <c r="F20" i="9"/>
  <c r="E20" i="9"/>
  <c r="I7" i="3" s="1"/>
  <c r="B16" i="9"/>
  <c r="E14" i="9"/>
  <c r="B15"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<sst xmlns="http://schemas.openxmlformats.org/spreadsheetml/2006/main" count="4374" uniqueCount="3426">
  <si>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</si>
  <si>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</si>
  <si>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</si>
  <si>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</si>
  <si>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</si>
  <si>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</si>
  <si>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</si>
  <si>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</si>
  <si>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</si>
  <si>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</si>
  <si>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</si>
  <si>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</si>
  <si>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</si>
  <si>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</si>
  <si>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</si>
  <si>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</si>
  <si>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</si>
  <si>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</si>
  <si>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</si>
  <si>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</si>
  <si>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</si>
  <si>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</si>
  <si>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</si>
  <si>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</si>
  <si>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</si>
  <si>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</si>
  <si>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</si>
  <si>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</si>
  <si>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</si>
  <si>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</si>
  <si>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</si>
  <si>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TEHNIČKA ŠKOLA SLAVONSKI BROD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</si>
  <si>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</si>
  <si>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</si>
  <si>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</si>
  <si>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</si>
  <si>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</si>
  <si>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</si>
  <si>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</si>
  <si>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</si>
  <si>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</si>
  <si>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</si>
  <si>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</si>
  <si>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</si>
  <si>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</si>
  <si>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</si>
  <si>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</si>
  <si>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</si>
  <si>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</si>
  <si>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17835 - TEHNIČKA ŠKOLA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</si>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</sst>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5765440.6600000011</v>
      </c>
      <c r="D2" s="6">
        <f>'PR-RAS'!E6</f>
        <v>3101036.47</v>
      </c>
      <c r="E2" s="6">
        <v>0</v>
      </c>
      <c r="F2" s="6">
        <v>0</v>
      </c>
      <c r="G2" s="7">
        <f t="shared" ref="G2:G264" si="0">(B2/1000)*(C2*1+D2*2)</f>
        <v>11967.513600000002</v>
      </c>
      <c r="H2" s="7">
        <f t="shared" ref="H2:H264" si="1">ABS(C2-ROUND(C2,0))+ABS(D2-ROUND(D2,0))</f>
        <v>0.80999999912455678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5092206.3800000008</v>
      </c>
      <c r="D46" s="1">
        <f>'PR-RAS'!E50</f>
        <v>2630775.52</v>
      </c>
      <c r="E46" s="1">
        <v>0</v>
      </c>
      <c r="F46" s="1">
        <v>0</v>
      </c>
      <c r="G46" s="2">
        <f t="shared" si="0"/>
        <v>465919.08390000009</v>
      </c>
      <c r="H46" s="2">
        <f t="shared" si="1"/>
        <v>0.86000000080093741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27357.35</v>
      </c>
      <c r="D55" s="1">
        <f>'PR-RAS'!E59</f>
        <v>0</v>
      </c>
      <c r="E55" s="1">
        <v>0</v>
      </c>
      <c r="F55" s="1">
        <v>0</v>
      </c>
      <c r="G55" s="2">
        <f t="shared" si="0"/>
        <v>1477.2968999999998</v>
      </c>
      <c r="H55" s="2">
        <f t="shared" si="1"/>
        <v>0.34999999999854481</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27357.35</v>
      </c>
      <c r="D56" s="1">
        <f>'PR-RAS'!E60</f>
        <v>0</v>
      </c>
      <c r="E56" s="1">
        <v>0</v>
      </c>
      <c r="F56" s="1">
        <v>0</v>
      </c>
      <c r="G56" s="2">
        <f t="shared" si="0"/>
        <v>1504.6542499999998</v>
      </c>
      <c r="H56" s="2">
        <f t="shared" si="1"/>
        <v>0.34999999999854481</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266.08</v>
      </c>
      <c r="D58" s="1">
        <f>'PR-RAS'!E62</f>
        <v>0</v>
      </c>
      <c r="E58" s="1">
        <v>0</v>
      </c>
      <c r="F58" s="1">
        <v>0</v>
      </c>
      <c r="G58" s="2">
        <f t="shared" si="0"/>
        <v>15.16656</v>
      </c>
      <c r="H58" s="2">
        <f t="shared" si="1"/>
        <v>7.9999999999984084E-2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266.08</v>
      </c>
      <c r="D59" s="1">
        <f>'PR-RAS'!E63</f>
        <v>0</v>
      </c>
      <c r="E59" s="1">
        <v>0</v>
      </c>
      <c r="F59" s="1">
        <v>0</v>
      </c>
      <c r="G59" s="2">
        <f t="shared" si="0"/>
        <v>15.432639999999999</v>
      </c>
      <c r="H59" s="2">
        <f t="shared" si="1"/>
        <v>7.9999999999984084E-2</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2043917.1400000001</v>
      </c>
      <c r="D64" s="1">
        <f>'PR-RAS'!E68</f>
        <v>2079242.8900000001</v>
      </c>
      <c r="E64" s="1">
        <v>0</v>
      </c>
      <c r="F64" s="1">
        <v>0</v>
      </c>
      <c r="G64" s="2">
        <f t="shared" si="0"/>
        <v>390751.38396000001</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1719845.3</v>
      </c>
      <c r="D65" s="1">
        <f>'PR-RAS'!E69</f>
        <v>2078221.81</v>
      </c>
      <c r="E65" s="1">
        <v>0</v>
      </c>
      <c r="F65" s="1">
        <v>0</v>
      </c>
      <c r="G65" s="2">
        <f t="shared" si="0"/>
        <v>376082.49088</v>
      </c>
      <c r="H65" s="2">
        <f t="shared" si="1"/>
        <v>0.48999999999068677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324071.84000000003</v>
      </c>
      <c r="D66" s="1">
        <f>'PR-RAS'!E70</f>
        <v>1021.08</v>
      </c>
      <c r="E66" s="1">
        <v>0</v>
      </c>
      <c r="F66" s="1">
        <v>0</v>
      </c>
      <c r="G66" s="2">
        <f t="shared" si="0"/>
        <v>21197.41</v>
      </c>
      <c r="H66" s="2">
        <f t="shared" si="1"/>
        <v>0.23999999997442956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3015792.0700000003</v>
      </c>
      <c r="D70" s="1">
        <f>'PR-RAS'!E74</f>
        <v>536293.27</v>
      </c>
      <c r="E70" s="1">
        <v>0</v>
      </c>
      <c r="F70" s="1">
        <v>0</v>
      </c>
      <c r="G70" s="2">
        <f t="shared" si="0"/>
        <v>282098.12409000006</v>
      </c>
      <c r="H70" s="2">
        <f t="shared" si="1"/>
        <v>0.34000000031664968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1184386.6200000001</v>
      </c>
      <c r="D71" s="1">
        <f>'PR-RAS'!E75</f>
        <v>536293.27</v>
      </c>
      <c r="E71" s="1">
        <v>0</v>
      </c>
      <c r="F71" s="1">
        <v>0</v>
      </c>
      <c r="G71" s="2">
        <f t="shared" si="0"/>
        <v>157988.12120000002</v>
      </c>
      <c r="H71" s="2">
        <f t="shared" si="1"/>
        <v>0.64999999990686774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1831405.45</v>
      </c>
      <c r="D72" s="1">
        <f>'PR-RAS'!E76</f>
        <v>0</v>
      </c>
      <c r="E72" s="1">
        <v>0</v>
      </c>
      <c r="F72" s="1">
        <v>0</v>
      </c>
      <c r="G72" s="2">
        <f t="shared" si="0"/>
        <v>130029.78694999998</v>
      </c>
      <c r="H72" s="2">
        <f t="shared" si="1"/>
        <v>0.44999999995343387</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4873.74</v>
      </c>
      <c r="D73" s="1">
        <f>'PR-RAS'!E77</f>
        <v>15239.36</v>
      </c>
      <c r="E73" s="1">
        <v>0</v>
      </c>
      <c r="F73" s="1">
        <v>0</v>
      </c>
      <c r="G73" s="2">
        <f t="shared" si="0"/>
        <v>2545.3771199999996</v>
      </c>
      <c r="H73" s="2">
        <f t="shared" si="1"/>
        <v>0.62000000000080036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4873.74</v>
      </c>
      <c r="D76" s="1">
        <f>'PR-RAS'!E80</f>
        <v>15239.36</v>
      </c>
      <c r="E76" s="1">
        <v>0</v>
      </c>
      <c r="F76" s="1">
        <v>0</v>
      </c>
      <c r="G76" s="2">
        <f t="shared" si="0"/>
        <v>2651.4344999999998</v>
      </c>
      <c r="H76" s="2">
        <f t="shared" si="1"/>
        <v>0.62000000000080036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0.15</v>
      </c>
      <c r="D78" s="1">
        <f>'PR-RAS'!E82</f>
        <v>0</v>
      </c>
      <c r="E78" s="1">
        <v>0</v>
      </c>
      <c r="F78" s="1">
        <v>0</v>
      </c>
      <c r="G78" s="2">
        <f t="shared" si="0"/>
        <v>1.155E-2</v>
      </c>
      <c r="H78" s="2">
        <f t="shared" si="1"/>
        <v>0.15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0.15</v>
      </c>
      <c r="D79" s="1">
        <f>'PR-RAS'!E83</f>
        <v>0</v>
      </c>
      <c r="E79" s="1">
        <v>0</v>
      </c>
      <c r="F79" s="1">
        <v>0</v>
      </c>
      <c r="G79" s="2">
        <f t="shared" si="0"/>
        <v>1.17E-2</v>
      </c>
      <c r="H79" s="2">
        <f t="shared" si="1"/>
        <v>0.15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0.15</v>
      </c>
      <c r="D83" s="1">
        <f>'PR-RAS'!E87</f>
        <v>0</v>
      </c>
      <c r="E83" s="1">
        <v>0</v>
      </c>
      <c r="F83" s="1">
        <v>0</v>
      </c>
      <c r="G83" s="2">
        <f t="shared" si="0"/>
        <v>1.23E-2</v>
      </c>
      <c r="H83" s="2">
        <f t="shared" si="1"/>
        <v>0.15</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816.19</v>
      </c>
      <c r="D102" s="1">
        <f>'PR-RAS'!E106</f>
        <v>949.46</v>
      </c>
      <c r="E102" s="1">
        <v>0</v>
      </c>
      <c r="F102" s="1">
        <v>0</v>
      </c>
      <c r="G102" s="2">
        <f t="shared" si="0"/>
        <v>274.22611000000001</v>
      </c>
      <c r="H102" s="2">
        <f t="shared" si="1"/>
        <v>0.65000000000009095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816.19</v>
      </c>
      <c r="D108" s="1">
        <f>'PR-RAS'!E112</f>
        <v>949.46</v>
      </c>
      <c r="E108" s="1">
        <v>0</v>
      </c>
      <c r="F108" s="1">
        <v>0</v>
      </c>
      <c r="G108" s="2">
        <f t="shared" si="0"/>
        <v>290.51677000000001</v>
      </c>
      <c r="H108" s="2">
        <f t="shared" si="1"/>
        <v>0.65000000000009095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816.19</v>
      </c>
      <c r="D113" s="1">
        <f>'PR-RAS'!E117</f>
        <v>949.46</v>
      </c>
      <c r="E113" s="1">
        <v>0</v>
      </c>
      <c r="F113" s="1">
        <v>0</v>
      </c>
      <c r="G113" s="2">
        <f t="shared" si="0"/>
        <v>304.09232000000003</v>
      </c>
      <c r="H113" s="2">
        <f t="shared" si="1"/>
        <v>0.65000000000009095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231681.59999999998</v>
      </c>
      <c r="D120" s="1">
        <f>'PR-RAS'!E124</f>
        <v>285509.37</v>
      </c>
      <c r="E120" s="1">
        <v>0</v>
      </c>
      <c r="F120" s="1">
        <v>0</v>
      </c>
      <c r="G120" s="2">
        <f t="shared" si="0"/>
        <v>95521.340459999992</v>
      </c>
      <c r="H120" s="2">
        <f t="shared" si="1"/>
        <v>0.77000000001862645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218007.99</v>
      </c>
      <c r="D121" s="1">
        <f>'PR-RAS'!E125</f>
        <v>269519.67</v>
      </c>
      <c r="E121" s="1">
        <v>0</v>
      </c>
      <c r="F121" s="1">
        <v>0</v>
      </c>
      <c r="G121" s="2">
        <f t="shared" si="0"/>
        <v>90845.679599999989</v>
      </c>
      <c r="H121" s="2">
        <f t="shared" si="1"/>
        <v>0.34000000002561137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11357.1</v>
      </c>
      <c r="E122" s="1">
        <v>0</v>
      </c>
      <c r="F122" s="1">
        <v>0</v>
      </c>
      <c r="G122" s="2">
        <f t="shared" si="0"/>
        <v>2748.4182000000001</v>
      </c>
      <c r="H122" s="2">
        <f t="shared" si="1"/>
        <v>0.1000000000003638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218007.99</v>
      </c>
      <c r="D123" s="1">
        <f>'PR-RAS'!E127</f>
        <v>258162.57</v>
      </c>
      <c r="E123" s="1">
        <v>0</v>
      </c>
      <c r="F123" s="1">
        <v>0</v>
      </c>
      <c r="G123" s="2">
        <f t="shared" si="0"/>
        <v>89588.641860000003</v>
      </c>
      <c r="H123" s="2">
        <f t="shared" si="1"/>
        <v>0.44000000000232831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13673.61</v>
      </c>
      <c r="D124" s="1">
        <f>'PR-RAS'!E128</f>
        <v>15989.7</v>
      </c>
      <c r="E124" s="1">
        <v>0</v>
      </c>
      <c r="F124" s="1">
        <v>0</v>
      </c>
      <c r="G124" s="2">
        <f t="shared" si="0"/>
        <v>5615.3202300000003</v>
      </c>
      <c r="H124" s="2">
        <f t="shared" si="1"/>
        <v>0.68999999999869033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13673.61</v>
      </c>
      <c r="D125" s="1">
        <f>'PR-RAS'!E129</f>
        <v>15689.7</v>
      </c>
      <c r="E125" s="1">
        <v>0</v>
      </c>
      <c r="F125" s="1">
        <v>0</v>
      </c>
      <c r="G125" s="2">
        <f t="shared" si="0"/>
        <v>5586.5732400000006</v>
      </c>
      <c r="H125" s="2">
        <f t="shared" si="1"/>
        <v>0.68999999999869033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300</v>
      </c>
      <c r="E126" s="1">
        <v>0</v>
      </c>
      <c r="F126" s="1">
        <v>0</v>
      </c>
      <c r="G126" s="2">
        <f t="shared" si="0"/>
        <v>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440736.34</v>
      </c>
      <c r="D129" s="1">
        <f>'PR-RAS'!E133</f>
        <v>183802.12</v>
      </c>
      <c r="E129" s="1">
        <v>0</v>
      </c>
      <c r="F129" s="1">
        <v>0</v>
      </c>
      <c r="G129" s="2">
        <f t="shared" si="0"/>
        <v>103467.59424000001</v>
      </c>
      <c r="H129" s="2">
        <f t="shared" si="1"/>
        <v>0.46000000002095476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440736.34</v>
      </c>
      <c r="D130" s="1">
        <f>'PR-RAS'!E134</f>
        <v>183802.12</v>
      </c>
      <c r="E130" s="1">
        <v>0</v>
      </c>
      <c r="F130" s="1">
        <v>0</v>
      </c>
      <c r="G130" s="2">
        <f t="shared" si="0"/>
        <v>104275.93482000001</v>
      </c>
      <c r="H130" s="2">
        <f t="shared" si="1"/>
        <v>0.46000000002095476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440736.34</v>
      </c>
      <c r="D131" s="1">
        <f>'PR-RAS'!E135</f>
        <v>183620.81</v>
      </c>
      <c r="E131" s="1">
        <v>0</v>
      </c>
      <c r="F131" s="1">
        <v>0</v>
      </c>
      <c r="G131" s="2">
        <f t="shared" si="0"/>
        <v>105037.1348</v>
      </c>
      <c r="H131" s="2">
        <f t="shared" si="1"/>
        <v>0.53000000002793968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181.31</v>
      </c>
      <c r="E132" s="1">
        <v>0</v>
      </c>
      <c r="F132" s="1">
        <v>0</v>
      </c>
      <c r="G132" s="2">
        <f t="shared" si="0"/>
        <v>47.503220000000006</v>
      </c>
      <c r="H132" s="2">
        <f t="shared" si="1"/>
        <v>0.31000000000000227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3704355.7899999996</v>
      </c>
      <c r="D147" s="1">
        <f>'PR-RAS'!E151</f>
        <v>2622248.0499999998</v>
      </c>
      <c r="E147" s="1">
        <v>0</v>
      </c>
      <c r="F147" s="1">
        <v>0</v>
      </c>
      <c r="G147" s="2">
        <f t="shared" si="0"/>
        <v>1306532.3759399997</v>
      </c>
      <c r="H147" s="2">
        <f t="shared" si="1"/>
        <v>0.26000000024214387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1857747.83</v>
      </c>
      <c r="D148" s="1">
        <f>'PR-RAS'!E152</f>
        <v>2040199.9500000002</v>
      </c>
      <c r="E148" s="1">
        <v>0</v>
      </c>
      <c r="F148" s="1">
        <v>0</v>
      </c>
      <c r="G148" s="2">
        <f t="shared" si="0"/>
        <v>872907.71631000005</v>
      </c>
      <c r="H148" s="2">
        <f t="shared" si="1"/>
        <v>0.21999999973922968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1539786.37</v>
      </c>
      <c r="D149" s="1">
        <f>'PR-RAS'!E153</f>
        <v>1694399.11</v>
      </c>
      <c r="E149" s="1">
        <v>0</v>
      </c>
      <c r="F149" s="1">
        <v>0</v>
      </c>
      <c r="G149" s="2">
        <f t="shared" si="0"/>
        <v>729430.51931999996</v>
      </c>
      <c r="H149" s="2">
        <f t="shared" si="1"/>
        <v>0.48000000021420419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1489492.59</v>
      </c>
      <c r="D150" s="1">
        <f>'PR-RAS'!E154</f>
        <v>1647321.06</v>
      </c>
      <c r="E150" s="1">
        <v>0</v>
      </c>
      <c r="F150" s="1">
        <v>0</v>
      </c>
      <c r="G150" s="2">
        <f t="shared" si="0"/>
        <v>712836.07178999996</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50293.78</v>
      </c>
      <c r="D152" s="1">
        <f>'PR-RAS'!E156</f>
        <v>47078.05</v>
      </c>
      <c r="E152" s="1">
        <v>0</v>
      </c>
      <c r="F152" s="1">
        <v>0</v>
      </c>
      <c r="G152" s="2">
        <f t="shared" si="0"/>
        <v>21811.93188</v>
      </c>
      <c r="H152" s="2">
        <f t="shared" si="1"/>
        <v>0.27000000000407454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66199.789999999994</v>
      </c>
      <c r="D154" s="1">
        <f>'PR-RAS'!E158</f>
        <v>67035.75</v>
      </c>
      <c r="E154" s="1">
        <v>0</v>
      </c>
      <c r="F154" s="1">
        <v>0</v>
      </c>
      <c r="G154" s="2">
        <f t="shared" si="0"/>
        <v>30641.507369999996</v>
      </c>
      <c r="H154" s="2">
        <f t="shared" si="1"/>
        <v>0.46000000000640284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251761.67</v>
      </c>
      <c r="D155" s="1">
        <f>'PR-RAS'!E159</f>
        <v>278765.09000000003</v>
      </c>
      <c r="E155" s="1">
        <v>0</v>
      </c>
      <c r="F155" s="1">
        <v>0</v>
      </c>
      <c r="G155" s="2">
        <f t="shared" si="0"/>
        <v>124630.94490000002</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251553.79</v>
      </c>
      <c r="D157" s="1">
        <f>'PR-RAS'!E161</f>
        <v>278696.57</v>
      </c>
      <c r="E157" s="1">
        <v>0</v>
      </c>
      <c r="F157" s="1">
        <v>0</v>
      </c>
      <c r="G157" s="2">
        <f t="shared" si="0"/>
        <v>126195.72108</v>
      </c>
      <c r="H157" s="2">
        <f t="shared" si="1"/>
        <v>0.63999999998486601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207.88</v>
      </c>
      <c r="D158" s="1">
        <f>'PR-RAS'!E162</f>
        <v>68.52</v>
      </c>
      <c r="E158" s="1">
        <v>0</v>
      </c>
      <c r="F158" s="1">
        <v>0</v>
      </c>
      <c r="G158" s="2">
        <f t="shared" si="0"/>
        <v>54.152439999999991</v>
      </c>
      <c r="H158" s="2">
        <f t="shared" si="1"/>
        <v>0.60000000000000853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1436424.8499999999</v>
      </c>
      <c r="D159" s="1">
        <f>'PR-RAS'!E163</f>
        <v>578964.47</v>
      </c>
      <c r="E159" s="1">
        <v>0</v>
      </c>
      <c r="F159" s="1">
        <v>0</v>
      </c>
      <c r="G159" s="2">
        <f t="shared" si="0"/>
        <v>409907.89882</v>
      </c>
      <c r="H159" s="2">
        <f t="shared" si="1"/>
        <v>0.62000000011175871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371864.15</v>
      </c>
      <c r="D160" s="1">
        <f>'PR-RAS'!E164</f>
        <v>156286.98000000001</v>
      </c>
      <c r="E160" s="1">
        <v>0</v>
      </c>
      <c r="F160" s="1">
        <v>0</v>
      </c>
      <c r="G160" s="2">
        <f t="shared" si="0"/>
        <v>108825.65949000002</v>
      </c>
      <c r="H160" s="2">
        <f t="shared" si="1"/>
        <v>0.17000000001280569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133700</v>
      </c>
      <c r="D161" s="1">
        <f>'PR-RAS'!E165</f>
        <v>76630.63</v>
      </c>
      <c r="E161" s="1">
        <v>0</v>
      </c>
      <c r="F161" s="1">
        <v>0</v>
      </c>
      <c r="G161" s="2">
        <f t="shared" si="0"/>
        <v>45913.801599999999</v>
      </c>
      <c r="H161" s="2">
        <f t="shared" si="1"/>
        <v>0.36999999999534339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45163.22</v>
      </c>
      <c r="D162" s="1">
        <f>'PR-RAS'!E166</f>
        <v>45632.35</v>
      </c>
      <c r="E162" s="1">
        <v>0</v>
      </c>
      <c r="F162" s="1">
        <v>0</v>
      </c>
      <c r="G162" s="2">
        <f t="shared" si="0"/>
        <v>21964.895119999997</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193000.93</v>
      </c>
      <c r="D163" s="1">
        <f>'PR-RAS'!E167</f>
        <v>34024</v>
      </c>
      <c r="E163" s="1">
        <v>0</v>
      </c>
      <c r="F163" s="1">
        <v>0</v>
      </c>
      <c r="G163" s="2">
        <f t="shared" si="0"/>
        <v>42289.926659999997</v>
      </c>
      <c r="H163" s="2">
        <f t="shared" si="1"/>
        <v>7.0000000006984919E-2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53323.72</v>
      </c>
      <c r="D165" s="1">
        <f>'PR-RAS'!E169</f>
        <v>55637.590000000004</v>
      </c>
      <c r="E165" s="1">
        <v>0</v>
      </c>
      <c r="F165" s="1">
        <v>0</v>
      </c>
      <c r="G165" s="2">
        <f t="shared" si="0"/>
        <v>26994.219600000004</v>
      </c>
      <c r="H165" s="2">
        <f t="shared" si="1"/>
        <v>0.68999999999505235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10752.91</v>
      </c>
      <c r="D166" s="1">
        <f>'PR-RAS'!E170</f>
        <v>9290</v>
      </c>
      <c r="E166" s="1">
        <v>0</v>
      </c>
      <c r="F166" s="1">
        <v>0</v>
      </c>
      <c r="G166" s="2">
        <f t="shared" si="0"/>
        <v>4839.9301500000001</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2925.66</v>
      </c>
      <c r="D167" s="1">
        <f>'PR-RAS'!E171</f>
        <v>3753.15</v>
      </c>
      <c r="E167" s="1">
        <v>0</v>
      </c>
      <c r="F167" s="1">
        <v>0</v>
      </c>
      <c r="G167" s="2">
        <f t="shared" si="0"/>
        <v>1731.7053599999999</v>
      </c>
      <c r="H167" s="2">
        <f t="shared" si="1"/>
        <v>0.49000000000023647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34506.01</v>
      </c>
      <c r="D168" s="1">
        <f>'PR-RAS'!E172</f>
        <v>35397.07</v>
      </c>
      <c r="E168" s="1">
        <v>0</v>
      </c>
      <c r="F168" s="1">
        <v>0</v>
      </c>
      <c r="G168" s="2">
        <f t="shared" si="0"/>
        <v>17585.125049999999</v>
      </c>
      <c r="H168" s="2">
        <f t="shared" si="1"/>
        <v>8.000000000174623E-2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4666.72</v>
      </c>
      <c r="D170" s="1">
        <f>'PR-RAS'!E174</f>
        <v>6899.47</v>
      </c>
      <c r="E170" s="1">
        <v>0</v>
      </c>
      <c r="F170" s="1">
        <v>0</v>
      </c>
      <c r="G170" s="2">
        <f t="shared" si="0"/>
        <v>3120.6965400000004</v>
      </c>
      <c r="H170" s="2">
        <f t="shared" si="1"/>
        <v>0.75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472.42</v>
      </c>
      <c r="D172" s="1">
        <f>'PR-RAS'!E176</f>
        <v>297.89999999999998</v>
      </c>
      <c r="E172" s="1">
        <v>0</v>
      </c>
      <c r="F172" s="1">
        <v>0</v>
      </c>
      <c r="G172" s="2">
        <f t="shared" si="0"/>
        <v>182.66562000000002</v>
      </c>
      <c r="H172" s="2">
        <f t="shared" si="1"/>
        <v>0.52000000000003865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707411.32000000007</v>
      </c>
      <c r="D173" s="1">
        <f>'PR-RAS'!E177</f>
        <v>100377.43999999999</v>
      </c>
      <c r="E173" s="1">
        <v>0</v>
      </c>
      <c r="F173" s="1">
        <v>0</v>
      </c>
      <c r="G173" s="2">
        <f t="shared" si="0"/>
        <v>156204.5864</v>
      </c>
      <c r="H173" s="2">
        <f t="shared" si="1"/>
        <v>0.76000000005296897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24297.62</v>
      </c>
      <c r="D174" s="1">
        <f>'PR-RAS'!E178</f>
        <v>19291.919999999998</v>
      </c>
      <c r="E174" s="1">
        <v>0</v>
      </c>
      <c r="F174" s="1">
        <v>0</v>
      </c>
      <c r="G174" s="2">
        <f t="shared" si="0"/>
        <v>10878.492579999998</v>
      </c>
      <c r="H174" s="2">
        <f t="shared" si="1"/>
        <v>0.46000000000276486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37573.94</v>
      </c>
      <c r="D176" s="1">
        <f>'PR-RAS'!E180</f>
        <v>647.71</v>
      </c>
      <c r="E176" s="1">
        <v>0</v>
      </c>
      <c r="F176" s="1">
        <v>0</v>
      </c>
      <c r="G176" s="2">
        <f t="shared" si="0"/>
        <v>6802.1379999999999</v>
      </c>
      <c r="H176" s="2">
        <f t="shared" si="1"/>
        <v>0.34999999999763531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8351.65</v>
      </c>
      <c r="D177" s="1">
        <f>'PR-RAS'!E181</f>
        <v>7184.19</v>
      </c>
      <c r="E177" s="1">
        <v>0</v>
      </c>
      <c r="F177" s="1">
        <v>0</v>
      </c>
      <c r="G177" s="2">
        <f t="shared" si="0"/>
        <v>3998.7252799999997</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30585.82</v>
      </c>
      <c r="D178" s="1">
        <f>'PR-RAS'!E182</f>
        <v>28973.39</v>
      </c>
      <c r="E178" s="1">
        <v>0</v>
      </c>
      <c r="F178" s="1">
        <v>0</v>
      </c>
      <c r="G178" s="2">
        <f t="shared" si="0"/>
        <v>15670.270200000001</v>
      </c>
      <c r="H178" s="2">
        <f t="shared" si="1"/>
        <v>0.56999999999970896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3874.75</v>
      </c>
      <c r="D179" s="1">
        <f>'PR-RAS'!E183</f>
        <v>4173.74</v>
      </c>
      <c r="E179" s="1">
        <v>0</v>
      </c>
      <c r="F179" s="1">
        <v>0</v>
      </c>
      <c r="G179" s="2">
        <f t="shared" si="0"/>
        <v>2175.5569399999999</v>
      </c>
      <c r="H179" s="2">
        <f t="shared" si="1"/>
        <v>0.51000000000021828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426752.27</v>
      </c>
      <c r="D180" s="1">
        <f>'PR-RAS'!E184</f>
        <v>17238.41</v>
      </c>
      <c r="E180" s="1">
        <v>0</v>
      </c>
      <c r="F180" s="1">
        <v>0</v>
      </c>
      <c r="G180" s="2">
        <f t="shared" si="0"/>
        <v>82560.007110000006</v>
      </c>
      <c r="H180" s="2">
        <f t="shared" si="1"/>
        <v>0.68000000001848093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1187.93</v>
      </c>
      <c r="D181" s="1">
        <f>'PR-RAS'!E185</f>
        <v>2238.2800000000002</v>
      </c>
      <c r="E181" s="1">
        <v>0</v>
      </c>
      <c r="F181" s="1">
        <v>0</v>
      </c>
      <c r="G181" s="2">
        <f t="shared" si="0"/>
        <v>1019.6082000000001</v>
      </c>
      <c r="H181" s="2">
        <f t="shared" si="1"/>
        <v>0.35000000000013642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174787.34</v>
      </c>
      <c r="D182" s="1">
        <f>'PR-RAS'!E186</f>
        <v>20629.8</v>
      </c>
      <c r="E182" s="1">
        <v>0</v>
      </c>
      <c r="F182" s="1">
        <v>0</v>
      </c>
      <c r="G182" s="2">
        <f t="shared" si="0"/>
        <v>39104.496139999996</v>
      </c>
      <c r="H182" s="2">
        <f t="shared" si="1"/>
        <v>0.53999999999723514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232637.48</v>
      </c>
      <c r="D183" s="1">
        <f>'PR-RAS'!E187</f>
        <v>239342.9</v>
      </c>
      <c r="E183" s="1">
        <v>0</v>
      </c>
      <c r="F183" s="1">
        <v>0</v>
      </c>
      <c r="G183" s="2">
        <f t="shared" si="0"/>
        <v>129460.83696</v>
      </c>
      <c r="H183" s="2">
        <f t="shared" si="1"/>
        <v>0.58000000001629815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71188.179999999993</v>
      </c>
      <c r="D184" s="1">
        <f>'PR-RAS'!E188</f>
        <v>27319.559999999998</v>
      </c>
      <c r="E184" s="1">
        <v>0</v>
      </c>
      <c r="F184" s="1">
        <v>0</v>
      </c>
      <c r="G184" s="2">
        <f t="shared" si="0"/>
        <v>23026.395899999996</v>
      </c>
      <c r="H184" s="2">
        <f t="shared" si="1"/>
        <v>0.61999999999534339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6370.34</v>
      </c>
      <c r="D186" s="1">
        <f>'PR-RAS'!E190</f>
        <v>4873.71</v>
      </c>
      <c r="E186" s="1">
        <v>0</v>
      </c>
      <c r="F186" s="1">
        <v>0</v>
      </c>
      <c r="G186" s="2">
        <f t="shared" si="0"/>
        <v>2981.7856000000002</v>
      </c>
      <c r="H186" s="2">
        <f t="shared" si="1"/>
        <v>0.63000000000010914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15728.3</v>
      </c>
      <c r="D187" s="1">
        <f>'PR-RAS'!E191</f>
        <v>1009.55</v>
      </c>
      <c r="E187" s="1">
        <v>0</v>
      </c>
      <c r="F187" s="1">
        <v>0</v>
      </c>
      <c r="G187" s="2">
        <f t="shared" si="0"/>
        <v>3301.0163999999995</v>
      </c>
      <c r="H187" s="2">
        <f t="shared" si="1"/>
        <v>0.74999999999931788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125</v>
      </c>
      <c r="D188" s="1">
        <f>'PR-RAS'!E192</f>
        <v>235</v>
      </c>
      <c r="E188" s="1">
        <v>0</v>
      </c>
      <c r="F188" s="1">
        <v>0</v>
      </c>
      <c r="G188" s="2">
        <f t="shared" si="0"/>
        <v>111.265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1680</v>
      </c>
      <c r="D189" s="1">
        <f>'PR-RAS'!E193</f>
        <v>6202.21</v>
      </c>
      <c r="E189" s="1">
        <v>0</v>
      </c>
      <c r="F189" s="1">
        <v>0</v>
      </c>
      <c r="G189" s="2">
        <f t="shared" si="0"/>
        <v>2647.8709600000002</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4968.8</v>
      </c>
      <c r="D190" s="1">
        <f>'PR-RAS'!E194</f>
        <v>497.71</v>
      </c>
      <c r="E190" s="1">
        <v>0</v>
      </c>
      <c r="F190" s="1">
        <v>0</v>
      </c>
      <c r="G190" s="2">
        <f t="shared" si="0"/>
        <v>1127.23758</v>
      </c>
      <c r="H190" s="2">
        <f t="shared" si="1"/>
        <v>0.48999999999983856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42315.74</v>
      </c>
      <c r="D191" s="1">
        <f>'PR-RAS'!E195</f>
        <v>14501.38</v>
      </c>
      <c r="E191" s="1">
        <v>0</v>
      </c>
      <c r="F191" s="1">
        <v>0</v>
      </c>
      <c r="G191" s="2">
        <f t="shared" si="0"/>
        <v>13550.514999999999</v>
      </c>
      <c r="H191" s="2">
        <f t="shared" si="1"/>
        <v>0.64000000000123691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5480.18</v>
      </c>
      <c r="D192" s="1">
        <f>'PR-RAS'!E196</f>
        <v>3083.63</v>
      </c>
      <c r="E192" s="1">
        <v>0</v>
      </c>
      <c r="F192" s="1">
        <v>0</v>
      </c>
      <c r="G192" s="2">
        <f t="shared" si="0"/>
        <v>2224.66104</v>
      </c>
      <c r="H192" s="2">
        <f t="shared" si="1"/>
        <v>0.5500000000001819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5480.18</v>
      </c>
      <c r="D206" s="1">
        <f>'PR-RAS'!E210</f>
        <v>3083.63</v>
      </c>
      <c r="E206" s="1">
        <v>0</v>
      </c>
      <c r="F206" s="1">
        <v>0</v>
      </c>
      <c r="G206" s="2">
        <f t="shared" si="0"/>
        <v>2387.7251999999999</v>
      </c>
      <c r="H206" s="2">
        <f t="shared" si="1"/>
        <v>0.5500000000001819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5480.18</v>
      </c>
      <c r="D209" s="1">
        <f>'PR-RAS'!E213</f>
        <v>3083.63</v>
      </c>
      <c r="E209" s="1">
        <v>0</v>
      </c>
      <c r="F209" s="1">
        <v>0</v>
      </c>
      <c r="G209" s="2">
        <f t="shared" si="0"/>
        <v>2422.66752</v>
      </c>
      <c r="H209" s="2">
        <f t="shared" si="1"/>
        <v>0.5500000000001819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54850.61</v>
      </c>
      <c r="D220" s="1">
        <f>'PR-RAS'!E224</f>
        <v>0</v>
      </c>
      <c r="E220" s="1">
        <v>0</v>
      </c>
      <c r="F220" s="1">
        <v>0</v>
      </c>
      <c r="G220" s="2">
        <f t="shared" si="0"/>
        <v>12012.283590000001</v>
      </c>
      <c r="H220" s="2">
        <f t="shared" si="1"/>
        <v>0.38999999999941792</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37037.160000000003</v>
      </c>
      <c r="D240" s="1">
        <f>'PR-RAS'!E244</f>
        <v>0</v>
      </c>
      <c r="E240" s="1">
        <v>0</v>
      </c>
      <c r="F240" s="1">
        <v>0</v>
      </c>
      <c r="G240" s="2">
        <f t="shared" si="0"/>
        <v>8851.8812400000006</v>
      </c>
      <c r="H240" s="2">
        <f t="shared" si="1"/>
        <v>0.16000000000349246</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37037.160000000003</v>
      </c>
      <c r="D241" s="1">
        <f>'PR-RAS'!E245</f>
        <v>0</v>
      </c>
      <c r="E241" s="1">
        <v>0</v>
      </c>
      <c r="F241" s="1">
        <v>0</v>
      </c>
      <c r="G241" s="2">
        <f t="shared" si="0"/>
        <v>8888.9184000000005</v>
      </c>
      <c r="H241" s="2">
        <f t="shared" si="1"/>
        <v>0.16000000000349246</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17813.45</v>
      </c>
      <c r="D243" s="1">
        <f>'PR-RAS'!E247</f>
        <v>0</v>
      </c>
      <c r="E243" s="1">
        <v>0</v>
      </c>
      <c r="F243" s="1">
        <v>0</v>
      </c>
      <c r="G243" s="2">
        <f t="shared" si="0"/>
        <v>4310.8549000000003</v>
      </c>
      <c r="H243" s="2">
        <f t="shared" si="1"/>
        <v>0.4500000000007276</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17813.45</v>
      </c>
      <c r="D246" s="1">
        <f>'PR-RAS'!E250</f>
        <v>0</v>
      </c>
      <c r="E246" s="1">
        <v>0</v>
      </c>
      <c r="F246" s="1">
        <v>0</v>
      </c>
      <c r="G246" s="2">
        <f t="shared" si="0"/>
        <v>4364.2952500000001</v>
      </c>
      <c r="H246" s="2">
        <f t="shared" si="1"/>
        <v>0.4500000000007276</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349852.32</v>
      </c>
      <c r="D259" s="1">
        <f>'PR-RAS'!E263</f>
        <v>0</v>
      </c>
      <c r="E259" s="1">
        <v>0</v>
      </c>
      <c r="F259" s="1">
        <v>0</v>
      </c>
      <c r="G259" s="2">
        <f t="shared" si="0"/>
        <v>90261.898560000001</v>
      </c>
      <c r="H259" s="2">
        <f t="shared" si="1"/>
        <v>0.32000000000698492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349852.32</v>
      </c>
      <c r="D260" s="1">
        <f>'PR-RAS'!E264</f>
        <v>0</v>
      </c>
      <c r="E260" s="1">
        <v>0</v>
      </c>
      <c r="F260" s="1">
        <v>0</v>
      </c>
      <c r="G260" s="2">
        <f t="shared" si="0"/>
        <v>90611.750880000007</v>
      </c>
      <c r="H260" s="2">
        <f t="shared" si="1"/>
        <v>0.32000000000698492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349852.32</v>
      </c>
      <c r="D263" s="1">
        <f>'PR-RAS'!E267</f>
        <v>0</v>
      </c>
      <c r="E263" s="1">
        <v>0</v>
      </c>
      <c r="F263" s="1">
        <v>0</v>
      </c>
      <c r="G263" s="2">
        <f t="shared" si="0"/>
        <v>91661.307840000009</v>
      </c>
      <c r="H263" s="2">
        <f t="shared" si="1"/>
        <v>0.32000000000698492</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3704355.7899999996</v>
      </c>
      <c r="D285" s="1">
        <f>'PR-RAS'!E289</f>
        <v>2622248.0499999998</v>
      </c>
      <c r="E285" s="1">
        <v>0</v>
      </c>
      <c r="F285" s="1">
        <v>0</v>
      </c>
      <c r="G285" s="2">
        <f t="shared" si="8"/>
        <v>2541473.9367599995</v>
      </c>
      <c r="H285" s="2">
        <f t="shared" si="9"/>
        <v>0.26000000024214387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2061084.8700000015</v>
      </c>
      <c r="D286" s="1">
        <f>'PR-RAS'!E290</f>
        <v>478788.42000000039</v>
      </c>
      <c r="E286" s="1">
        <v>0</v>
      </c>
      <c r="F286" s="1">
        <v>0</v>
      </c>
      <c r="G286" s="2">
        <f t="shared" si="8"/>
        <v>860318.58735000063</v>
      </c>
      <c r="H286" s="2">
        <f t="shared" si="9"/>
        <v>0.54999999888241291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1042606.97</v>
      </c>
      <c r="D288" s="1">
        <f>'PR-RAS'!E292</f>
        <v>2878241.94</v>
      </c>
      <c r="E288" s="1">
        <v>0</v>
      </c>
      <c r="F288" s="1">
        <v>0</v>
      </c>
      <c r="G288" s="2">
        <f t="shared" si="8"/>
        <v>1951339.0739499996</v>
      </c>
      <c r="H288" s="2">
        <f t="shared" si="9"/>
        <v>9.0000000083819032E-2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1772.58</v>
      </c>
      <c r="D291" s="1">
        <f>'PR-RAS'!E295</f>
        <v>6561.6</v>
      </c>
      <c r="E291" s="1">
        <v>0</v>
      </c>
      <c r="F291" s="1">
        <v>0</v>
      </c>
      <c r="G291" s="2">
        <f t="shared" si="8"/>
        <v>4319.7762000000002</v>
      </c>
      <c r="H291" s="2">
        <f t="shared" si="9"/>
        <v>0.81999999999970896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2226931.9300000002</v>
      </c>
      <c r="D345" s="1">
        <f>'PR-RAS'!E350</f>
        <v>14282.77</v>
      </c>
      <c r="E345" s="1">
        <v>0</v>
      </c>
      <c r="F345" s="1">
        <v>0</v>
      </c>
      <c r="G345" s="2">
        <f t="shared" si="8"/>
        <v>775891.12968000001</v>
      </c>
      <c r="H345" s="2">
        <f t="shared" si="9"/>
        <v>0.29999999983192538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6260</v>
      </c>
      <c r="D346" s="1">
        <f>'PR-RAS'!E351</f>
        <v>0</v>
      </c>
      <c r="E346" s="1">
        <v>0</v>
      </c>
      <c r="F346" s="1">
        <v>0</v>
      </c>
      <c r="G346" s="2">
        <f t="shared" si="8"/>
        <v>2159.6999999999998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6260</v>
      </c>
      <c r="D351" s="1">
        <f>'PR-RAS'!E356</f>
        <v>0</v>
      </c>
      <c r="E351" s="1">
        <v>0</v>
      </c>
      <c r="F351" s="1">
        <v>0</v>
      </c>
      <c r="G351" s="2">
        <f t="shared" si="8"/>
        <v>2191</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6260</v>
      </c>
      <c r="D354" s="1">
        <f>'PR-RAS'!E359</f>
        <v>0</v>
      </c>
      <c r="E354" s="1">
        <v>0</v>
      </c>
      <c r="F354" s="1">
        <v>0</v>
      </c>
      <c r="G354" s="2">
        <f t="shared" si="8"/>
        <v>2209.7799999999997</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2220671.9300000002</v>
      </c>
      <c r="D358" s="1">
        <f>'PR-RAS'!E363</f>
        <v>14282.77</v>
      </c>
      <c r="E358" s="1">
        <v>0</v>
      </c>
      <c r="F358" s="1">
        <v>0</v>
      </c>
      <c r="G358" s="2">
        <f t="shared" si="8"/>
        <v>802977.77679000003</v>
      </c>
      <c r="H358" s="2">
        <f t="shared" si="9"/>
        <v>0.29999999983192538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2219668.4500000002</v>
      </c>
      <c r="D364" s="1">
        <f>'PR-RAS'!E369</f>
        <v>12970.880000000001</v>
      </c>
      <c r="E364" s="1">
        <v>0</v>
      </c>
      <c r="F364" s="1">
        <v>0</v>
      </c>
      <c r="G364" s="2">
        <f t="shared" si="8"/>
        <v>815156.50622999994</v>
      </c>
      <c r="H364" s="2">
        <f t="shared" si="9"/>
        <v>0.57000000018524588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256859.37</v>
      </c>
      <c r="D365" s="1">
        <f>'PR-RAS'!E370</f>
        <v>7912.5</v>
      </c>
      <c r="E365" s="1">
        <v>0</v>
      </c>
      <c r="F365" s="1">
        <v>0</v>
      </c>
      <c r="G365" s="2">
        <f t="shared" si="8"/>
        <v>99257.110679999998</v>
      </c>
      <c r="H365" s="2">
        <f t="shared" si="9"/>
        <v>0.86999999999534339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1962809.08</v>
      </c>
      <c r="D371" s="1">
        <f>'PR-RAS'!E376</f>
        <v>5058.38</v>
      </c>
      <c r="E371" s="1">
        <v>0</v>
      </c>
      <c r="F371" s="1">
        <v>0</v>
      </c>
      <c r="G371" s="2">
        <f t="shared" si="8"/>
        <v>729982.56079999998</v>
      </c>
      <c r="H371" s="2">
        <f t="shared" si="9"/>
        <v>0.46000000007461495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1003.48</v>
      </c>
      <c r="D378" s="1">
        <f>'PR-RAS'!E383</f>
        <v>1311.89</v>
      </c>
      <c r="E378" s="1">
        <v>0</v>
      </c>
      <c r="F378" s="1">
        <v>0</v>
      </c>
      <c r="G378" s="2">
        <f t="shared" si="8"/>
        <v>1367.47702</v>
      </c>
      <c r="H378" s="2">
        <f t="shared" si="9"/>
        <v>0.58999999999991815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1003.48</v>
      </c>
      <c r="D379" s="1">
        <f>'PR-RAS'!E384</f>
        <v>1311.89</v>
      </c>
      <c r="E379" s="1">
        <v>0</v>
      </c>
      <c r="F379" s="1">
        <v>0</v>
      </c>
      <c r="G379" s="2">
        <f t="shared" si="8"/>
        <v>1371.10428</v>
      </c>
      <c r="H379" s="2">
        <f t="shared" si="9"/>
        <v>0.58999999999991815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2226931.9300000002</v>
      </c>
      <c r="D403" s="1">
        <f>'PR-RAS'!E408</f>
        <v>14282.77</v>
      </c>
      <c r="E403" s="1">
        <v>0</v>
      </c>
      <c r="F403" s="1">
        <v>0</v>
      </c>
      <c r="G403" s="2">
        <f t="shared" si="8"/>
        <v>906709.98294000013</v>
      </c>
      <c r="H403" s="2">
        <f t="shared" si="9"/>
        <v>0.29999999983192538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888308.94</v>
      </c>
      <c r="D405" s="1">
        <f>'PR-RAS'!E410</f>
        <v>3115240.87</v>
      </c>
      <c r="E405" s="1">
        <v>0</v>
      </c>
      <c r="F405" s="1">
        <v>0</v>
      </c>
      <c r="G405" s="2">
        <f t="shared" si="8"/>
        <v>2875991.4347200003</v>
      </c>
      <c r="H405" s="2">
        <f t="shared" si="9"/>
        <v>0.18999999994412065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5765440.6600000011</v>
      </c>
      <c r="D407" s="1">
        <f>'PR-RAS'!E412</f>
        <v>3101036.47</v>
      </c>
      <c r="E407" s="1">
        <v>0</v>
      </c>
      <c r="F407" s="1">
        <v>0</v>
      </c>
      <c r="G407" s="2">
        <f t="shared" si="8"/>
        <v>4858810.5216000006</v>
      </c>
      <c r="H407" s="2">
        <f t="shared" si="9"/>
        <v>0.80999999912455678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5931287.7199999997</v>
      </c>
      <c r="D408" s="1">
        <f>'PR-RAS'!E413</f>
        <v>2636530.8199999998</v>
      </c>
      <c r="E408" s="1">
        <v>0</v>
      </c>
      <c r="F408" s="1">
        <v>0</v>
      </c>
      <c r="G408" s="2">
        <f t="shared" si="8"/>
        <v>4560170.1895199995</v>
      </c>
      <c r="H408" s="2">
        <f t="shared" si="9"/>
        <v>0.46000000042840838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464505.65000000037</v>
      </c>
      <c r="E409" s="1">
        <v>0</v>
      </c>
      <c r="F409" s="1">
        <v>0</v>
      </c>
      <c r="G409" s="2">
        <f t="shared" si="8"/>
        <v>379036.6104000003</v>
      </c>
      <c r="H409" s="2">
        <f t="shared" si="9"/>
        <v>0.34999999962747097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165847.05999999866</v>
      </c>
      <c r="D410" s="1">
        <f>'PR-RAS'!E415</f>
        <v>0</v>
      </c>
      <c r="E410" s="1">
        <v>0</v>
      </c>
      <c r="F410" s="1">
        <v>0</v>
      </c>
      <c r="G410" s="2">
        <f t="shared" si="8"/>
        <v>67831.447539999441</v>
      </c>
      <c r="H410" s="2">
        <f t="shared" si="9"/>
        <v>5.9999998658895493E-2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154298.03000000003</v>
      </c>
      <c r="D411" s="1">
        <f>'PR-RAS'!E416</f>
        <v>0</v>
      </c>
      <c r="E411" s="1">
        <v>0</v>
      </c>
      <c r="F411" s="1">
        <v>0</v>
      </c>
      <c r="G411" s="2">
        <f t="shared" si="8"/>
        <v>63262.19230000001</v>
      </c>
      <c r="H411" s="2">
        <f t="shared" si="9"/>
        <v>3.0000000027939677E-2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236998.93000000017</v>
      </c>
      <c r="E412" s="1">
        <v>0</v>
      </c>
      <c r="F412" s="1">
        <v>0</v>
      </c>
      <c r="G412" s="2">
        <f t="shared" si="8"/>
        <v>194813.12046000012</v>
      </c>
      <c r="H412" s="2">
        <f t="shared" si="9"/>
        <v>6.9999999832361937E-2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3450.79</v>
      </c>
      <c r="D631" s="1">
        <f>'PR-RAS'!E637</f>
        <v>3450.79</v>
      </c>
      <c r="E631" s="1">
        <v>0</v>
      </c>
      <c r="F631" s="1">
        <v>0</v>
      </c>
      <c r="G631" s="2">
        <f t="shared" si="10"/>
        <v>6521.9930999999997</v>
      </c>
      <c r="H631" s="2">
        <f t="shared" si="11"/>
        <v>0.42000000000007276</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5765440.6600000011</v>
      </c>
      <c r="D633" s="1">
        <f>'PR-RAS'!E639</f>
        <v>3101036.47</v>
      </c>
      <c r="E633" s="1">
        <v>0</v>
      </c>
      <c r="F633" s="1">
        <v>0</v>
      </c>
      <c r="G633" s="2">
        <f t="shared" si="10"/>
        <v>7563468.5952000013</v>
      </c>
      <c r="H633" s="2">
        <f t="shared" si="11"/>
        <v>0.80999999912455678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5931287.7199999997</v>
      </c>
      <c r="D634" s="1">
        <f>'PR-RAS'!E640</f>
        <v>2636530.8199999998</v>
      </c>
      <c r="E634" s="1">
        <v>0</v>
      </c>
      <c r="F634" s="1">
        <v>0</v>
      </c>
      <c r="G634" s="2">
        <f t="shared" si="10"/>
        <v>7092353.1448799996</v>
      </c>
      <c r="H634" s="2">
        <f t="shared" si="11"/>
        <v>0.46000000042840838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464505.65000000037</v>
      </c>
      <c r="E635" s="1">
        <v>0</v>
      </c>
      <c r="F635" s="1">
        <v>0</v>
      </c>
      <c r="G635" s="2">
        <f t="shared" si="10"/>
        <v>588993.16420000046</v>
      </c>
      <c r="H635" s="2">
        <f t="shared" si="11"/>
        <v>0.34999999962747097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165847.05999999866</v>
      </c>
      <c r="D636" s="1">
        <f>'PR-RAS'!E642</f>
        <v>0</v>
      </c>
      <c r="E636" s="1">
        <v>0</v>
      </c>
      <c r="F636" s="1">
        <v>0</v>
      </c>
      <c r="G636" s="2">
        <f t="shared" si="10"/>
        <v>105312.88309999915</v>
      </c>
      <c r="H636" s="2">
        <f t="shared" si="11"/>
        <v>5.9999998658895493E-2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157748.82000000004</v>
      </c>
      <c r="D637" s="1">
        <f>'PR-RAS'!E643</f>
        <v>0</v>
      </c>
      <c r="E637" s="1">
        <v>0</v>
      </c>
      <c r="F637" s="1">
        <v>0</v>
      </c>
      <c r="G637" s="2">
        <f t="shared" si="10"/>
        <v>100328.24952000003</v>
      </c>
      <c r="H637" s="2">
        <f t="shared" si="11"/>
        <v>0.17999999996391125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233548.14000000016</v>
      </c>
      <c r="E638" s="1">
        <v>0</v>
      </c>
      <c r="F638" s="1">
        <v>0</v>
      </c>
      <c r="G638" s="2">
        <f t="shared" si="10"/>
        <v>297540.3303600002</v>
      </c>
      <c r="H638" s="2">
        <f t="shared" si="11"/>
        <v>0.14000000015948899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230957.51000000021</v>
      </c>
      <c r="E639" s="1">
        <v>0</v>
      </c>
      <c r="F639" s="1">
        <v>0</v>
      </c>
      <c r="G639" s="2">
        <f t="shared" si="10"/>
        <v>294701.78276000026</v>
      </c>
      <c r="H639" s="2">
        <f t="shared" si="11"/>
        <v>0.48999999978695996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8098.2399999986228</v>
      </c>
      <c r="D640" s="1">
        <f>'PR-RAS'!E646</f>
        <v>0</v>
      </c>
      <c r="E640" s="1">
        <v>0</v>
      </c>
      <c r="F640" s="1">
        <v>0</v>
      </c>
      <c r="G640" s="2">
        <f t="shared" si="10"/>
        <v>5174.7753599991202</v>
      </c>
      <c r="H640" s="2">
        <f t="shared" si="11"/>
        <v>0.23999999862280674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1786960.03</v>
      </c>
      <c r="D643" s="1">
        <f>'PR-RAS'!E650</f>
        <v>0</v>
      </c>
      <c r="E643" s="1">
        <v>0</v>
      </c>
      <c r="F643" s="1">
        <v>0</v>
      </c>
      <c r="G643" s="2">
        <f t="shared" si="10"/>
        <v>1147228.33926</v>
      </c>
      <c r="H643" s="2">
        <f t="shared" si="11"/>
        <v>3.0000000027939677E-2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1786719.93</v>
      </c>
      <c r="D644" s="1">
        <f>'PR-RAS'!E651</f>
        <v>0</v>
      </c>
      <c r="E644" s="1">
        <v>0</v>
      </c>
      <c r="F644" s="1">
        <v>0</v>
      </c>
      <c r="G644" s="2">
        <f t="shared" si="10"/>
        <v>1148860.91499</v>
      </c>
      <c r="H644" s="2">
        <f t="shared" si="11"/>
        <v>7.000000006519258E-2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240.10000000009313</v>
      </c>
      <c r="D645" s="1">
        <f>'PR-RAS'!E652</f>
        <v>0</v>
      </c>
      <c r="E645" s="1">
        <v>0</v>
      </c>
      <c r="F645" s="1">
        <v>0</v>
      </c>
      <c r="G645" s="2">
        <f t="shared" si="10"/>
        <v>154.62440000005998</v>
      </c>
      <c r="H645" s="2">
        <f t="shared" si="11"/>
        <v>0.10000000009313226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80</v>
      </c>
      <c r="D647" s="1">
        <f>'PR-RAS'!E654</f>
        <v>79</v>
      </c>
      <c r="E647" s="1">
        <v>0</v>
      </c>
      <c r="F647" s="1">
        <v>0</v>
      </c>
      <c r="G647" s="2">
        <f t="shared" si="10"/>
        <v>153.74799999999999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70</v>
      </c>
      <c r="D649" s="1">
        <f>'PR-RAS'!E656</f>
        <v>65</v>
      </c>
      <c r="E649" s="1">
        <v>0</v>
      </c>
      <c r="F649" s="1">
        <v>0</v>
      </c>
      <c r="G649" s="2">
        <f t="shared" si="10"/>
        <v>129.6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27357.35</v>
      </c>
      <c r="D654" s="1">
        <f>'PR-RAS'!E661</f>
        <v>0</v>
      </c>
      <c r="E654" s="1">
        <v>0</v>
      </c>
      <c r="F654" s="1">
        <v>0</v>
      </c>
      <c r="G654" s="2">
        <f t="shared" si="10"/>
        <v>17864.349549999999</v>
      </c>
      <c r="H654" s="2">
        <f t="shared" si="11"/>
        <v>0.34999999999854481</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266.08</v>
      </c>
      <c r="D663" s="1">
        <f>'PR-RAS'!E670</f>
        <v>0</v>
      </c>
      <c r="E663" s="1">
        <v>0</v>
      </c>
      <c r="F663" s="1">
        <v>0</v>
      </c>
      <c r="G663" s="2">
        <f t="shared" si="10"/>
        <v>176.14496</v>
      </c>
      <c r="H663" s="2">
        <f t="shared" si="11"/>
        <v>7.9999999999984084E-2</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1719845.3</v>
      </c>
      <c r="D668" s="1">
        <f>'PR-RAS'!E675</f>
        <v>2078221.811</v>
      </c>
      <c r="E668" s="1">
        <v>0</v>
      </c>
      <c r="F668" s="1">
        <v>0</v>
      </c>
      <c r="G668" s="2">
        <f t="shared" si="10"/>
        <v>3919484.7109740004</v>
      </c>
      <c r="H668" s="2">
        <f t="shared" si="11"/>
        <v>0.48900000005960464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324071.84000000003</v>
      </c>
      <c r="D670" s="1">
        <f>'PR-RAS'!E677</f>
        <v>1021.08</v>
      </c>
      <c r="E670" s="1">
        <v>0</v>
      </c>
      <c r="F670" s="1">
        <v>0</v>
      </c>
      <c r="G670" s="2">
        <f t="shared" si="10"/>
        <v>218170.266</v>
      </c>
      <c r="H670" s="2">
        <f t="shared" si="11"/>
        <v>0.23999999997442956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1184386.6200000001</v>
      </c>
      <c r="D687" s="1">
        <f>'PR-RAS'!E694</f>
        <v>536293.27</v>
      </c>
      <c r="E687" s="1">
        <v>0</v>
      </c>
      <c r="F687" s="1">
        <v>0</v>
      </c>
      <c r="G687" s="2">
        <f t="shared" si="10"/>
        <v>1548283.5877600003</v>
      </c>
      <c r="H687" s="2">
        <f t="shared" si="11"/>
        <v>0.64999999990686774</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1831405.45</v>
      </c>
      <c r="D691" s="1">
        <f>'PR-RAS'!E698</f>
        <v>0</v>
      </c>
      <c r="E691" s="1">
        <v>0</v>
      </c>
      <c r="F691" s="1">
        <v>0</v>
      </c>
      <c r="G691" s="2">
        <f t="shared" si="10"/>
        <v>1263669.7604999999</v>
      </c>
      <c r="H691" s="2">
        <f t="shared" si="11"/>
        <v>0.44999999995343387</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339.35</v>
      </c>
      <c r="D703" s="1">
        <f>'PR-RAS'!E710</f>
        <v>584.48</v>
      </c>
      <c r="E703" s="1">
        <v>0</v>
      </c>
      <c r="F703" s="1">
        <v>0</v>
      </c>
      <c r="G703" s="2">
        <f t="shared" si="10"/>
        <v>1058.8336199999999</v>
      </c>
      <c r="H703" s="2">
        <f t="shared" si="11"/>
        <v>0.83000000000004093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3713.26</v>
      </c>
      <c r="D710" s="1">
        <f>'PR-RAS'!E717</f>
        <v>1765.76</v>
      </c>
      <c r="E710" s="1">
        <v>0</v>
      </c>
      <c r="F710" s="1">
        <v>0</v>
      </c>
      <c r="G710" s="2">
        <f t="shared" si="10"/>
        <v>5136.5490200000004</v>
      </c>
      <c r="H710" s="2">
        <f t="shared" si="11"/>
        <v>0.50000000000022737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45163.22</v>
      </c>
      <c r="D711" s="1">
        <f>'PR-RAS'!E718</f>
        <v>45632.35</v>
      </c>
      <c r="E711" s="1">
        <v>0</v>
      </c>
      <c r="F711" s="1">
        <v>0</v>
      </c>
      <c r="G711" s="2">
        <f t="shared" si="10"/>
        <v>96863.823199999984</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3874.75</v>
      </c>
      <c r="D713" s="1">
        <f>'PR-RAS'!E720</f>
        <v>4173.74</v>
      </c>
      <c r="E713" s="1">
        <v>0</v>
      </c>
      <c r="F713" s="1">
        <v>0</v>
      </c>
      <c r="G713" s="2">
        <f t="shared" si="10"/>
        <v>8702.2277599999998</v>
      </c>
      <c r="H713" s="2">
        <f t="shared" si="11"/>
        <v>0.51000000000021828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2235.12</v>
      </c>
      <c r="E715" s="1">
        <v>0</v>
      </c>
      <c r="F715" s="1">
        <v>0</v>
      </c>
      <c r="G715" s="2">
        <f t="shared" si="10"/>
        <v>3191.7513599999997</v>
      </c>
      <c r="H715" s="2">
        <f t="shared" si="11"/>
        <v>0.11999999999989086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871.58</v>
      </c>
      <c r="D719" s="1">
        <f>'PR-RAS'!E726</f>
        <v>3617.25</v>
      </c>
      <c r="E719" s="1">
        <v>0</v>
      </c>
      <c r="F719" s="1">
        <v>0</v>
      </c>
      <c r="G719" s="2">
        <f t="shared" si="10"/>
        <v>5820.1654399999998</v>
      </c>
      <c r="H719" s="2">
        <f t="shared" si="11"/>
        <v>0.66999999999995907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37037.160000000003</v>
      </c>
      <c r="D784" s="1">
        <f>'PR-RAS'!E791</f>
        <v>0</v>
      </c>
      <c r="E784" s="1">
        <v>0</v>
      </c>
      <c r="F784" s="1">
        <v>0</v>
      </c>
      <c r="G784" s="2">
        <f t="shared" si="10"/>
        <v>29000.096280000005</v>
      </c>
      <c r="H784" s="2">
        <f t="shared" si="11"/>
        <v>0.16000000000349246</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2149877.94</v>
      </c>
      <c r="D984" s="6">
        <f>BILANCA!E6</f>
        <v>1769149.900227</v>
      </c>
      <c r="E984" s="6">
        <v>0</v>
      </c>
      <c r="F984" s="6">
        <v>0</v>
      </c>
      <c r="G984" s="7">
        <f t="shared" ref="G984:G1241" si="22">B984/1000*C984+B984/500*D984</f>
        <v>5688.1777404539998</v>
      </c>
      <c r="H984" s="7">
        <f t="shared" si="19"/>
        <v>0.15977300005033612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1532991.7199999997</v>
      </c>
      <c r="D985" s="1">
        <f>BILANCA!E7</f>
        <v>1335605.870227</v>
      </c>
      <c r="E985" s="1">
        <v>0</v>
      </c>
      <c r="F985" s="1">
        <v>0</v>
      </c>
      <c r="G985" s="2">
        <f t="shared" si="22"/>
        <v>8408.4069209079989</v>
      </c>
      <c r="H985" s="2">
        <f t="shared" si="19"/>
        <v>0.40977300028316677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154782.70000000001</v>
      </c>
      <c r="D986" s="1">
        <f>BILANCA!E8</f>
        <v>149549.78</v>
      </c>
      <c r="E986" s="1">
        <v>0</v>
      </c>
      <c r="F986" s="1">
        <v>0</v>
      </c>
      <c r="G986" s="2">
        <f t="shared" si="22"/>
        <v>1361.64678</v>
      </c>
      <c r="H986" s="2">
        <f t="shared" si="19"/>
        <v>0.51999999998952262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149539.15</v>
      </c>
      <c r="D987" s="1">
        <f>BILANCA!E9</f>
        <v>149539.15</v>
      </c>
      <c r="E987" s="1">
        <v>0</v>
      </c>
      <c r="F987" s="1">
        <v>0</v>
      </c>
      <c r="G987" s="2">
        <f t="shared" si="22"/>
        <v>1794.4698000000001</v>
      </c>
      <c r="H987" s="2">
        <f t="shared" si="19"/>
        <v>0.29999999998835847</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9667.1299999999992</v>
      </c>
      <c r="D988" s="1">
        <f>BILANCA!E10</f>
        <v>9667.1299999999992</v>
      </c>
      <c r="E988" s="1">
        <v>0</v>
      </c>
      <c r="F988" s="1">
        <v>0</v>
      </c>
      <c r="G988" s="2">
        <f t="shared" si="22"/>
        <v>145.00694999999999</v>
      </c>
      <c r="H988" s="2">
        <f t="shared" si="19"/>
        <v>0.25999999999839929</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4423.58</v>
      </c>
      <c r="D989" s="1">
        <f>BILANCA!E11</f>
        <v>9656.5</v>
      </c>
      <c r="E989" s="1">
        <v>0</v>
      </c>
      <c r="F989" s="1">
        <v>0</v>
      </c>
      <c r="G989" s="2">
        <f t="shared" si="22"/>
        <v>142.41947999999999</v>
      </c>
      <c r="H989" s="2">
        <f t="shared" si="19"/>
        <v>0.92000000000007276</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1375056.8499999999</v>
      </c>
      <c r="D990" s="1">
        <f>BILANCA!E12</f>
        <v>1182903.920227</v>
      </c>
      <c r="E990" s="1">
        <v>0</v>
      </c>
      <c r="F990" s="1">
        <v>0</v>
      </c>
      <c r="G990" s="2">
        <f t="shared" si="22"/>
        <v>26186.052833178001</v>
      </c>
      <c r="H990" s="2">
        <f t="shared" si="19"/>
        <v>0.2297730001155287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421206.57999999984</v>
      </c>
      <c r="D991" s="1">
        <f>BILANCA!E13</f>
        <v>402293.1399999999</v>
      </c>
      <c r="E991" s="1">
        <v>0</v>
      </c>
      <c r="F991" s="1">
        <v>0</v>
      </c>
      <c r="G991" s="2">
        <f t="shared" si="22"/>
        <v>9806.3428799999965</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1513076.2</v>
      </c>
      <c r="D993" s="1">
        <f>BILANCA!E15</f>
        <v>1513076.2</v>
      </c>
      <c r="E993" s="1">
        <v>0</v>
      </c>
      <c r="F993" s="1">
        <v>0</v>
      </c>
      <c r="G993" s="2">
        <f t="shared" si="22"/>
        <v>45392.286</v>
      </c>
      <c r="H993" s="2">
        <f t="shared" si="19"/>
        <v>0.39999999990686774</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1091869.6200000001</v>
      </c>
      <c r="D996" s="1">
        <f>BILANCA!E18</f>
        <v>1110783.06</v>
      </c>
      <c r="E996" s="1">
        <v>0</v>
      </c>
      <c r="F996" s="1">
        <v>0</v>
      </c>
      <c r="G996" s="2">
        <f t="shared" si="22"/>
        <v>43074.664620000003</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938259.90999999992</v>
      </c>
      <c r="D997" s="1">
        <f>BILANCA!E19</f>
        <v>776372.32022700016</v>
      </c>
      <c r="E997" s="1">
        <v>0</v>
      </c>
      <c r="F997" s="1">
        <v>0</v>
      </c>
      <c r="G997" s="2">
        <f t="shared" si="22"/>
        <v>34874.063706355999</v>
      </c>
      <c r="H997" s="2">
        <f t="shared" si="19"/>
        <v>0.4102270002476871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702049.53</v>
      </c>
      <c r="D998" s="1">
        <f>BILANCA!E20</f>
        <v>696264.81</v>
      </c>
      <c r="E998" s="1">
        <v>0</v>
      </c>
      <c r="F998" s="1">
        <v>0</v>
      </c>
      <c r="G998" s="2">
        <f t="shared" si="22"/>
        <v>31418.687249999999</v>
      </c>
      <c r="H998" s="2">
        <f t="shared" si="19"/>
        <v>0.65999999991618097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14440.37</v>
      </c>
      <c r="D999" s="1">
        <f>BILANCA!E21</f>
        <v>25356.77</v>
      </c>
      <c r="E999" s="1">
        <v>0</v>
      </c>
      <c r="F999" s="1">
        <v>0</v>
      </c>
      <c r="G999" s="2">
        <f t="shared" si="22"/>
        <v>1042.4625599999999</v>
      </c>
      <c r="H999" s="2">
        <f t="shared" si="19"/>
        <v>0.6000000000003638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68096.639999999999</v>
      </c>
      <c r="D1000" s="1">
        <f>BILANCA!E22</f>
        <v>68096.639999999999</v>
      </c>
      <c r="E1000" s="1">
        <v>0</v>
      </c>
      <c r="F1000" s="1">
        <v>0</v>
      </c>
      <c r="G1000" s="2">
        <f t="shared" si="22"/>
        <v>3472.9286400000001</v>
      </c>
      <c r="H1000" s="2">
        <f t="shared" si="19"/>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3738.34</v>
      </c>
      <c r="D1001" s="1">
        <f>BILANCA!E23</f>
        <v>3738.34</v>
      </c>
      <c r="E1001" s="1">
        <v>0</v>
      </c>
      <c r="F1001" s="1">
        <v>0</v>
      </c>
      <c r="G1001" s="2">
        <f t="shared" si="22"/>
        <v>201.87036000000001</v>
      </c>
      <c r="H1001" s="2">
        <f t="shared" si="19"/>
        <v>0.68000000000029104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268036.09999999998</v>
      </c>
      <c r="D1002" s="1">
        <f>BILANCA!E24</f>
        <v>270992.67</v>
      </c>
      <c r="E1002" s="1">
        <v>0</v>
      </c>
      <c r="F1002" s="1">
        <v>0</v>
      </c>
      <c r="G1002" s="2">
        <f t="shared" si="22"/>
        <v>15390.407359999997</v>
      </c>
      <c r="H1002" s="2">
        <f t="shared" si="19"/>
        <v>0.42999999999301508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9295.81</v>
      </c>
      <c r="D1003" s="1">
        <f>BILANCA!E25</f>
        <v>9295.8102269999999</v>
      </c>
      <c r="E1003" s="1">
        <v>0</v>
      </c>
      <c r="F1003" s="1">
        <v>0</v>
      </c>
      <c r="G1003" s="2">
        <f t="shared" si="22"/>
        <v>557.74860908000005</v>
      </c>
      <c r="H1003" s="2">
        <f t="shared" si="19"/>
        <v>0.37977300000056857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927485.17</v>
      </c>
      <c r="D1004" s="1">
        <f>BILANCA!E26</f>
        <v>927485.17</v>
      </c>
      <c r="E1004" s="1">
        <v>0</v>
      </c>
      <c r="F1004" s="1">
        <v>0</v>
      </c>
      <c r="G1004" s="2">
        <f t="shared" si="22"/>
        <v>58431.56571000001</v>
      </c>
      <c r="H1004" s="2">
        <f t="shared" si="19"/>
        <v>0.34000000008381903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1054882.05</v>
      </c>
      <c r="D1006" s="1">
        <f>BILANCA!E28</f>
        <v>1224857.8899999999</v>
      </c>
      <c r="E1006" s="1">
        <v>0</v>
      </c>
      <c r="F1006" s="1">
        <v>0</v>
      </c>
      <c r="G1006" s="2">
        <f t="shared" si="22"/>
        <v>80605.750090000001</v>
      </c>
      <c r="H1006" s="2">
        <f t="shared" si="19"/>
        <v>0.16000000014901161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12311.759999999998</v>
      </c>
      <c r="D1007" s="1">
        <f>BILANCA!E29</f>
        <v>739.90999999999622</v>
      </c>
      <c r="E1007" s="1">
        <v>0</v>
      </c>
      <c r="F1007" s="1">
        <v>0</v>
      </c>
      <c r="G1007" s="2">
        <f t="shared" si="22"/>
        <v>330.99791999999979</v>
      </c>
      <c r="H1007" s="2">
        <f t="shared" si="19"/>
        <v>0.33000000000538421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38303.57</v>
      </c>
      <c r="D1008" s="1">
        <f>BILANCA!E30</f>
        <v>38303.56</v>
      </c>
      <c r="E1008" s="1">
        <v>0</v>
      </c>
      <c r="F1008" s="1">
        <v>0</v>
      </c>
      <c r="G1008" s="2">
        <f t="shared" si="22"/>
        <v>2872.7672499999999</v>
      </c>
      <c r="H1008" s="2">
        <f t="shared" si="19"/>
        <v>0.87000000000261934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25991.81</v>
      </c>
      <c r="D1012" s="1">
        <f>BILANCA!E34</f>
        <v>37563.65</v>
      </c>
      <c r="E1012" s="1">
        <v>0</v>
      </c>
      <c r="F1012" s="1">
        <v>0</v>
      </c>
      <c r="G1012" s="2">
        <f t="shared" si="22"/>
        <v>2932.4541900000004</v>
      </c>
      <c r="H1012" s="2">
        <f t="shared" si="19"/>
        <v>0.53999999999723514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3278.5999999999913</v>
      </c>
      <c r="D1013" s="1">
        <f>BILANCA!E35</f>
        <v>3498.5500000000029</v>
      </c>
      <c r="E1013" s="1">
        <v>0</v>
      </c>
      <c r="F1013" s="1">
        <v>0</v>
      </c>
      <c r="G1013" s="2">
        <f t="shared" si="22"/>
        <v>308.2709999999999</v>
      </c>
      <c r="H1013" s="2">
        <f t="shared" si="19"/>
        <v>0.85000000000582077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119873.18</v>
      </c>
      <c r="D1014" s="1">
        <f>BILANCA!E36</f>
        <v>121185</v>
      </c>
      <c r="E1014" s="1">
        <v>0</v>
      </c>
      <c r="F1014" s="1">
        <v>0</v>
      </c>
      <c r="G1014" s="2">
        <f t="shared" si="22"/>
        <v>11229.53858</v>
      </c>
      <c r="H1014" s="2">
        <f t="shared" si="19"/>
        <v>0.17999999999301508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10259.469999999999</v>
      </c>
      <c r="D1015" s="1">
        <f>BILANCA!E37</f>
        <v>10259.469999999999</v>
      </c>
      <c r="E1015" s="1">
        <v>0</v>
      </c>
      <c r="F1015" s="1">
        <v>0</v>
      </c>
      <c r="G1015" s="2">
        <f t="shared" si="22"/>
        <v>984.90912000000003</v>
      </c>
      <c r="H1015" s="2">
        <f t="shared" si="19"/>
        <v>0.93999999999869033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126854.05</v>
      </c>
      <c r="D1018" s="1">
        <f>BILANCA!E40</f>
        <v>127945.92</v>
      </c>
      <c r="E1018" s="1">
        <v>0</v>
      </c>
      <c r="F1018" s="1">
        <v>0</v>
      </c>
      <c r="G1018" s="2">
        <f t="shared" si="22"/>
        <v>13396.106150000001</v>
      </c>
      <c r="H1018" s="2">
        <f t="shared" si="19"/>
        <v>0.13000000000465661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3424.08</v>
      </c>
      <c r="D1025" s="1">
        <f>BILANCA!E47</f>
        <v>3424.08</v>
      </c>
      <c r="E1025" s="1">
        <v>0</v>
      </c>
      <c r="F1025" s="1">
        <v>0</v>
      </c>
      <c r="G1025" s="2">
        <f t="shared" si="22"/>
        <v>431.43407999999999</v>
      </c>
      <c r="H1025" s="2">
        <f t="shared" si="19"/>
        <v>0.15999999999985448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3424.08</v>
      </c>
      <c r="D1028" s="1">
        <f>BILANCA!E50</f>
        <v>3424.08</v>
      </c>
      <c r="E1028" s="1">
        <v>0</v>
      </c>
      <c r="F1028" s="1">
        <v>0</v>
      </c>
      <c r="G1028" s="2">
        <f t="shared" si="22"/>
        <v>462.25079999999997</v>
      </c>
      <c r="H1028" s="2">
        <f t="shared" si="19"/>
        <v>0.15999999999985448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76102.13</v>
      </c>
      <c r="D1032" s="1">
        <f>BILANCA!E54</f>
        <v>83001.59</v>
      </c>
      <c r="E1032" s="1">
        <v>0</v>
      </c>
      <c r="F1032" s="1">
        <v>0</v>
      </c>
      <c r="G1032" s="2">
        <f t="shared" si="22"/>
        <v>11863.160190000001</v>
      </c>
      <c r="H1032" s="2">
        <f t="shared" si="19"/>
        <v>0.54000000000814907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76102.13</v>
      </c>
      <c r="D1033" s="1">
        <f>BILANCA!E55</f>
        <v>83001.59</v>
      </c>
      <c r="E1033" s="1">
        <v>0</v>
      </c>
      <c r="F1033" s="1">
        <v>0</v>
      </c>
      <c r="G1033" s="2">
        <f t="shared" si="22"/>
        <v>12105.2655</v>
      </c>
      <c r="H1033" s="2">
        <f t="shared" si="19"/>
        <v>0.54000000000814907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3152.17</v>
      </c>
      <c r="D1034" s="1">
        <f>BILANCA!E56</f>
        <v>3152.17</v>
      </c>
      <c r="E1034" s="1">
        <v>0</v>
      </c>
      <c r="F1034" s="1">
        <v>0</v>
      </c>
      <c r="G1034" s="2">
        <f t="shared" si="22"/>
        <v>482.28201000000001</v>
      </c>
      <c r="H1034" s="2">
        <f t="shared" si="19"/>
        <v>0.34000000000014552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3152.17</v>
      </c>
      <c r="D1035" s="1">
        <f>BILANCA!E57</f>
        <v>3152.17</v>
      </c>
      <c r="E1035" s="1">
        <v>0</v>
      </c>
      <c r="F1035" s="1">
        <v>0</v>
      </c>
      <c r="G1035" s="2">
        <f t="shared" si="22"/>
        <v>491.73851999999999</v>
      </c>
      <c r="H1035" s="2">
        <f t="shared" si="19"/>
        <v>0.34000000000014552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616886.22000000009</v>
      </c>
      <c r="D1046" s="1">
        <f>BILANCA!E68</f>
        <v>433544.02999999997</v>
      </c>
      <c r="E1046" s="1">
        <v>0</v>
      </c>
      <c r="F1046" s="1">
        <v>0</v>
      </c>
      <c r="G1046" s="2">
        <f t="shared" si="22"/>
        <v>93490.379639999999</v>
      </c>
      <c r="H1046" s="2">
        <f t="shared" si="19"/>
        <v>0.25000000005820766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240.1</v>
      </c>
      <c r="D1047" s="1">
        <f>BILANCA!E69</f>
        <v>0</v>
      </c>
      <c r="E1047" s="1">
        <v>0</v>
      </c>
      <c r="F1047" s="1">
        <v>0</v>
      </c>
      <c r="G1047" s="2">
        <f t="shared" si="22"/>
        <v>15.366400000000001</v>
      </c>
      <c r="H1047" s="2">
        <f t="shared" si="19"/>
        <v>9.9999999999994316E-2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240.1</v>
      </c>
      <c r="D1054" s="1">
        <f>BILANCA!E76</f>
        <v>0</v>
      </c>
      <c r="E1054" s="1">
        <v>0</v>
      </c>
      <c r="F1054" s="1">
        <v>0</v>
      </c>
      <c r="G1054" s="2">
        <f t="shared" si="22"/>
        <v>17.047099999999997</v>
      </c>
      <c r="H1054" s="2">
        <f t="shared" si="19"/>
        <v>9.9999999999994316E-2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10948.24</v>
      </c>
      <c r="D1056" s="1">
        <f>BILANCA!E78</f>
        <v>2116.33</v>
      </c>
      <c r="E1056" s="1">
        <v>0</v>
      </c>
      <c r="F1056" s="1">
        <v>0</v>
      </c>
      <c r="G1056" s="2">
        <f t="shared" si="22"/>
        <v>1108.2057</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10948.24</v>
      </c>
      <c r="D1064" s="1">
        <f>BILANCA!E86</f>
        <v>2116.33</v>
      </c>
      <c r="E1064" s="1">
        <v>0</v>
      </c>
      <c r="F1064" s="1">
        <v>0</v>
      </c>
      <c r="G1064" s="2">
        <f t="shared" si="22"/>
        <v>1229.6529</v>
      </c>
      <c r="H1064" s="2">
        <f t="shared" si="19"/>
        <v>0.56999999999970896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605697.88000000012</v>
      </c>
      <c r="D1124" s="1">
        <f>BILANCA!E146</f>
        <v>431427.69999999995</v>
      </c>
      <c r="E1124" s="1">
        <v>0</v>
      </c>
      <c r="F1124" s="1">
        <v>0</v>
      </c>
      <c r="G1124" s="2">
        <f t="shared" si="22"/>
        <v>207066.01247999998</v>
      </c>
      <c r="H1124" s="2">
        <f t="shared" si="23"/>
        <v>0.41999999992549419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518532.33</v>
      </c>
      <c r="D1127" s="1">
        <f>BILANCA!E149</f>
        <v>0</v>
      </c>
      <c r="E1127" s="1">
        <v>0</v>
      </c>
      <c r="F1127" s="1">
        <v>0</v>
      </c>
      <c r="G1127" s="2">
        <f t="shared" si="22"/>
        <v>74668.65552</v>
      </c>
      <c r="H1127" s="2">
        <f t="shared" si="23"/>
        <v>0.33000000001629815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518532.33</v>
      </c>
      <c r="D1129" s="1">
        <f>BILANCA!E151</f>
        <v>0</v>
      </c>
      <c r="E1129" s="1">
        <v>0</v>
      </c>
      <c r="F1129" s="1">
        <v>0</v>
      </c>
      <c r="G1129" s="2">
        <f t="shared" si="22"/>
        <v>75705.720180000004</v>
      </c>
      <c r="H1129" s="2">
        <f t="shared" si="23"/>
        <v>0.33000000001629815</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2002.51</v>
      </c>
      <c r="D1138" s="1">
        <f>BILANCA!E160</f>
        <v>7021.48</v>
      </c>
      <c r="E1138" s="1">
        <v>0</v>
      </c>
      <c r="F1138" s="1">
        <v>0</v>
      </c>
      <c r="G1138" s="2">
        <f t="shared" si="22"/>
        <v>2487.0478499999999</v>
      </c>
      <c r="H1138" s="2">
        <f t="shared" si="23"/>
        <v>0.96999999999957254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85392.98</v>
      </c>
      <c r="D1139" s="1">
        <f>BILANCA!E161</f>
        <v>424866.11</v>
      </c>
      <c r="E1139" s="1">
        <v>0</v>
      </c>
      <c r="F1139" s="1">
        <v>0</v>
      </c>
      <c r="G1139" s="2">
        <f t="shared" si="22"/>
        <v>145879.5312</v>
      </c>
      <c r="H1139" s="2">
        <f t="shared" si="23"/>
        <v>0.1299999999901047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229.94</v>
      </c>
      <c r="D1141" s="1">
        <f>BILANCA!E163</f>
        <v>459.89</v>
      </c>
      <c r="E1141" s="1">
        <v>0</v>
      </c>
      <c r="F1141" s="1">
        <v>0</v>
      </c>
      <c r="G1141" s="2">
        <f t="shared" si="22"/>
        <v>181.65576000000001</v>
      </c>
      <c r="H1141" s="2">
        <f t="shared" si="23"/>
        <v>0.17000000000001592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2149877.9399999995</v>
      </c>
      <c r="D1152" s="1">
        <f>BILANCA!E175</f>
        <v>1769149.9</v>
      </c>
      <c r="E1152" s="1">
        <v>0</v>
      </c>
      <c r="F1152" s="1">
        <v>0</v>
      </c>
      <c r="G1152" s="2">
        <f t="shared" si="22"/>
        <v>961302.03805999993</v>
      </c>
      <c r="H1152" s="2">
        <f t="shared" si="23"/>
        <v>0.1600000006146729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218996.39999999997</v>
      </c>
      <c r="D1153" s="1">
        <f>BILANCA!E176</f>
        <v>223938.83</v>
      </c>
      <c r="E1153" s="1">
        <v>0</v>
      </c>
      <c r="F1153" s="1">
        <v>0</v>
      </c>
      <c r="G1153" s="2">
        <f t="shared" si="22"/>
        <v>113368.59020000001</v>
      </c>
      <c r="H1153" s="2">
        <f t="shared" si="23"/>
        <v>0.56999999997788109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218350.12999999998</v>
      </c>
      <c r="D1154" s="1">
        <f>BILANCA!E177</f>
        <v>218083.44999999998</v>
      </c>
      <c r="E1154" s="1">
        <v>0</v>
      </c>
      <c r="F1154" s="1">
        <v>0</v>
      </c>
      <c r="G1154" s="2">
        <f t="shared" si="22"/>
        <v>111922.41213000001</v>
      </c>
      <c r="H1154" s="2">
        <f t="shared" si="23"/>
        <v>0.57999999995809048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165538.76999999999</v>
      </c>
      <c r="D1155" s="1">
        <f>BILANCA!E178</f>
        <v>173983.25</v>
      </c>
      <c r="E1155" s="1">
        <v>0</v>
      </c>
      <c r="F1155" s="1">
        <v>0</v>
      </c>
      <c r="G1155" s="2">
        <f t="shared" si="22"/>
        <v>88322.906439999992</v>
      </c>
      <c r="H1155" s="2">
        <f t="shared" si="23"/>
        <v>0.48000000001047738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41862.559999999998</v>
      </c>
      <c r="D1156" s="1">
        <f>BILANCA!E179</f>
        <v>41983.87</v>
      </c>
      <c r="E1156" s="1">
        <v>0</v>
      </c>
      <c r="F1156" s="1">
        <v>0</v>
      </c>
      <c r="G1156" s="2">
        <f t="shared" si="22"/>
        <v>21768.641899999999</v>
      </c>
      <c r="H1156" s="2">
        <f t="shared" si="23"/>
        <v>0.56999999999970896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0.56000000000000005</v>
      </c>
      <c r="D1157" s="1">
        <f>BILANCA!E180</f>
        <v>0</v>
      </c>
      <c r="E1157" s="1">
        <v>0</v>
      </c>
      <c r="F1157" s="1">
        <v>0</v>
      </c>
      <c r="G1157" s="2">
        <f t="shared" si="22"/>
        <v>9.7439999999999999E-2</v>
      </c>
      <c r="H1157" s="2">
        <f t="shared" si="23"/>
        <v>0.43999999999999995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0.56000000000000005</v>
      </c>
      <c r="D1160" s="1">
        <f>BILANCA!E183</f>
        <v>0</v>
      </c>
      <c r="E1160" s="1">
        <v>0</v>
      </c>
      <c r="F1160" s="1">
        <v>0</v>
      </c>
      <c r="G1160" s="2">
        <f t="shared" si="22"/>
        <v>9.912E-2</v>
      </c>
      <c r="H1160" s="2">
        <f t="shared" si="23"/>
        <v>0.43999999999999995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10948.24</v>
      </c>
      <c r="D1165" s="1">
        <f>BILANCA!E188</f>
        <v>2116.33</v>
      </c>
      <c r="E1165" s="1">
        <v>0</v>
      </c>
      <c r="F1165" s="1">
        <v>0</v>
      </c>
      <c r="G1165" s="2">
        <f t="shared" si="22"/>
        <v>2762.9237999999996</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646.27</v>
      </c>
      <c r="D1166" s="1">
        <f>BILANCA!E189</f>
        <v>5855.38</v>
      </c>
      <c r="E1166" s="1">
        <v>0</v>
      </c>
      <c r="F1166" s="1">
        <v>0</v>
      </c>
      <c r="G1166" s="2">
        <f t="shared" si="22"/>
        <v>2261.3364900000001</v>
      </c>
      <c r="H1166" s="2">
        <f t="shared" si="23"/>
        <v>0.65000000000009095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1930881.5399999996</v>
      </c>
      <c r="D1214" s="1">
        <f>BILANCA!E237</f>
        <v>1545211.0699999998</v>
      </c>
      <c r="E1214" s="1">
        <v>0</v>
      </c>
      <c r="F1214" s="1">
        <v>0</v>
      </c>
      <c r="G1214" s="2">
        <f t="shared" si="22"/>
        <v>1159921.1500800001</v>
      </c>
      <c r="H1214" s="2">
        <f t="shared" si="23"/>
        <v>0.53000000026077032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1418674.8699999999</v>
      </c>
      <c r="D1215" s="1">
        <f>BILANCA!E238</f>
        <v>1307691.96</v>
      </c>
      <c r="E1215" s="1">
        <v>0</v>
      </c>
      <c r="F1215" s="1">
        <v>0</v>
      </c>
      <c r="G1215" s="2">
        <f t="shared" si="22"/>
        <v>935901.63928</v>
      </c>
      <c r="H1215" s="2">
        <f t="shared" si="23"/>
        <v>0.17000000015832484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1441670.19</v>
      </c>
      <c r="D1216" s="1">
        <f>BILANCA!E239</f>
        <v>1330687.28</v>
      </c>
      <c r="E1216" s="1">
        <v>0</v>
      </c>
      <c r="F1216" s="1">
        <v>0</v>
      </c>
      <c r="G1216" s="2">
        <f t="shared" si="22"/>
        <v>956009.4267500001</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1441670.19</v>
      </c>
      <c r="D1217" s="1">
        <f>BILANCA!E240</f>
        <v>1330687.28</v>
      </c>
      <c r="E1217" s="1">
        <v>0</v>
      </c>
      <c r="F1217" s="1">
        <v>0</v>
      </c>
      <c r="G1217" s="2">
        <f t="shared" si="22"/>
        <v>960112.4715000001</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22995.32</v>
      </c>
      <c r="D1219" s="1">
        <f>BILANCA!E242</f>
        <v>22995.32</v>
      </c>
      <c r="E1219" s="1">
        <v>0</v>
      </c>
      <c r="F1219" s="1">
        <v>0</v>
      </c>
      <c r="G1219" s="2">
        <f t="shared" si="22"/>
        <v>16280.68656</v>
      </c>
      <c r="H1219" s="2">
        <f t="shared" si="23"/>
        <v>0.63999999999941792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22995.32</v>
      </c>
      <c r="D1221" s="1">
        <f>BILANCA!E244</f>
        <v>22995.32</v>
      </c>
      <c r="E1221" s="1">
        <v>0</v>
      </c>
      <c r="F1221" s="1">
        <v>0</v>
      </c>
      <c r="G1221" s="2">
        <f t="shared" si="22"/>
        <v>16418.658479999998</v>
      </c>
      <c r="H1221" s="2">
        <f t="shared" si="23"/>
        <v>0.63999999999941792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-8098.2400000002235</v>
      </c>
      <c r="D1222" s="1">
        <f>BILANCA!E245</f>
        <v>230957.50999999978</v>
      </c>
      <c r="E1222" s="1">
        <v>0</v>
      </c>
      <c r="F1222" s="1">
        <v>0</v>
      </c>
      <c r="G1222" s="2">
        <f t="shared" si="22"/>
        <v>108462.21041999983</v>
      </c>
      <c r="H1222" s="2">
        <f t="shared" si="23"/>
        <v>0.73000000044703484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3107142.63</v>
      </c>
      <c r="D1223" s="1">
        <f>BILANCA!E246</f>
        <v>3360481.15</v>
      </c>
      <c r="E1223" s="1">
        <v>0</v>
      </c>
      <c r="F1223" s="1">
        <v>0</v>
      </c>
      <c r="G1223" s="2">
        <f t="shared" si="22"/>
        <v>2358745.1831999999</v>
      </c>
      <c r="H1223" s="2">
        <f t="shared" si="23"/>
        <v>0.52000000001862645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3103691.84</v>
      </c>
      <c r="D1224" s="1">
        <f>BILANCA!E247</f>
        <v>3357030.36</v>
      </c>
      <c r="E1224" s="1">
        <v>0</v>
      </c>
      <c r="F1224" s="1">
        <v>0</v>
      </c>
      <c r="G1224" s="2">
        <f t="shared" si="22"/>
        <v>2366078.3669599998</v>
      </c>
      <c r="H1224" s="2">
        <f t="shared" si="23"/>
        <v>0.52000000001862645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3450.79</v>
      </c>
      <c r="D1226" s="1">
        <f>BILANCA!E249</f>
        <v>3450.79</v>
      </c>
      <c r="E1226" s="1">
        <v>0</v>
      </c>
      <c r="F1226" s="1">
        <v>0</v>
      </c>
      <c r="G1226" s="2">
        <f t="shared" si="22"/>
        <v>2515.6259099999997</v>
      </c>
      <c r="H1226" s="2">
        <f t="shared" si="23"/>
        <v>0.42000000000007276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3115240.87</v>
      </c>
      <c r="D1227" s="1">
        <f>BILANCA!E250</f>
        <v>3129523.64</v>
      </c>
      <c r="E1227" s="1">
        <v>0</v>
      </c>
      <c r="F1227" s="1">
        <v>0</v>
      </c>
      <c r="G1227" s="2">
        <f t="shared" si="22"/>
        <v>2287326.3086000001</v>
      </c>
      <c r="H1227" s="2">
        <f t="shared" si="23"/>
        <v>0.48999999975785613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3115240.87</v>
      </c>
      <c r="D1229" s="1">
        <f>BILANCA!E252</f>
        <v>3129523.64</v>
      </c>
      <c r="E1229" s="1">
        <v>0</v>
      </c>
      <c r="F1229" s="1">
        <v>0</v>
      </c>
      <c r="G1229" s="2">
        <f t="shared" si="22"/>
        <v>2306074.8848999999</v>
      </c>
      <c r="H1229" s="2">
        <f t="shared" si="23"/>
        <v>0.48999999975785613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520304.91</v>
      </c>
      <c r="D1232" s="1">
        <f>BILANCA!E255</f>
        <v>6561.6</v>
      </c>
      <c r="E1232" s="1">
        <v>0</v>
      </c>
      <c r="F1232" s="1">
        <v>0</v>
      </c>
      <c r="G1232" s="2">
        <f t="shared" si="22"/>
        <v>132823.59938999999</v>
      </c>
      <c r="H1232" s="2">
        <f t="shared" si="23"/>
        <v>0.49000000002524757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53501.98</v>
      </c>
      <c r="D1236" s="1">
        <f>BILANCA!E259</f>
        <v>0</v>
      </c>
      <c r="E1236" s="1">
        <v>0</v>
      </c>
      <c r="F1236" s="1">
        <v>0</v>
      </c>
      <c r="G1236" s="2">
        <f t="shared" si="22"/>
        <v>13536.000940000002</v>
      </c>
      <c r="H1236" s="2">
        <f t="shared" si="23"/>
        <v>1.9999999996798579E-2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53501.98</v>
      </c>
      <c r="D1237" s="1">
        <f>BILANCA!E260</f>
        <v>0</v>
      </c>
      <c r="E1237" s="1">
        <v>0</v>
      </c>
      <c r="F1237" s="1">
        <v>0</v>
      </c>
      <c r="G1237" s="2">
        <f t="shared" si="22"/>
        <v>13589.502920000001</v>
      </c>
      <c r="H1237" s="2">
        <f t="shared" si="23"/>
        <v>1.9999999996798579E-2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232283.69</v>
      </c>
      <c r="D1240" s="1">
        <f>BILANCA!E264</f>
        <v>424866.11</v>
      </c>
      <c r="E1240" s="1">
        <v>0</v>
      </c>
      <c r="F1240" s="1">
        <v>0</v>
      </c>
      <c r="G1240" s="2">
        <f t="shared" si="22"/>
        <v>278078.08886999998</v>
      </c>
      <c r="H1240" s="2">
        <f t="shared" si="23"/>
        <v>0.41999999998370185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373644.13</v>
      </c>
      <c r="D1241" s="1">
        <f>BILANCA!E265</f>
        <v>7021.48</v>
      </c>
      <c r="E1241" s="1">
        <v>0</v>
      </c>
      <c r="F1241" s="1">
        <v>0</v>
      </c>
      <c r="G1241" s="2">
        <f t="shared" si="22"/>
        <v>100023.26922</v>
      </c>
      <c r="H1241" s="2">
        <f t="shared" si="23"/>
        <v>0.61000000000422006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10948.24</v>
      </c>
      <c r="D1244" s="1">
        <f>BILANCA!E268</f>
        <v>2116.33</v>
      </c>
      <c r="E1244" s="1">
        <v>0</v>
      </c>
      <c r="F1244" s="1">
        <v>0</v>
      </c>
      <c r="G1244" s="2">
        <f t="shared" si="24"/>
        <v>3962.2148999999999</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85392.98</v>
      </c>
      <c r="D1262" s="1">
        <f>BILANCA!E286</f>
        <v>338463.17</v>
      </c>
      <c r="E1262" s="1">
        <v>0</v>
      </c>
      <c r="F1262" s="1">
        <v>0</v>
      </c>
      <c r="G1262" s="2">
        <f t="shared" si="24"/>
        <v>212687.09028</v>
      </c>
      <c r="H1262" s="2">
        <f t="shared" si="23"/>
        <v>0.18999999998777639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891.41</v>
      </c>
      <c r="D1263" s="1">
        <f>BILANCA!E287</f>
        <v>8631.07</v>
      </c>
      <c r="E1263" s="1">
        <v>0</v>
      </c>
      <c r="F1263" s="1">
        <v>0</v>
      </c>
      <c r="G1263" s="2">
        <f t="shared" si="24"/>
        <v>5082.9940000000006</v>
      </c>
      <c r="H1263" s="2">
        <f t="shared" si="23"/>
        <v>0.47999999999967713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217458.72</v>
      </c>
      <c r="D1264" s="1">
        <f>BILANCA!E288</f>
        <v>209452.38</v>
      </c>
      <c r="E1264" s="1">
        <v>0</v>
      </c>
      <c r="F1264" s="1">
        <v>0</v>
      </c>
      <c r="G1264" s="2">
        <f t="shared" si="24"/>
        <v>178818.13788000002</v>
      </c>
      <c r="H1264" s="2">
        <f t="shared" si="23"/>
        <v>0.66000000000349246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10.53</v>
      </c>
      <c r="D1265" s="1">
        <f>BILANCA!E289</f>
        <v>0</v>
      </c>
      <c r="E1265" s="1">
        <v>0</v>
      </c>
      <c r="F1265" s="1">
        <v>0</v>
      </c>
      <c r="G1265" s="2">
        <f t="shared" si="24"/>
        <v>2.9694599999999993</v>
      </c>
      <c r="H1265" s="2">
        <f t="shared" si="23"/>
        <v>0.47000000000000064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635.74</v>
      </c>
      <c r="D1266" s="1">
        <f>BILANCA!E290</f>
        <v>5855.38</v>
      </c>
      <c r="E1266" s="1">
        <v>0</v>
      </c>
      <c r="F1266" s="1">
        <v>0</v>
      </c>
      <c r="G1266" s="2">
        <f t="shared" si="24"/>
        <v>3494.0594999999998</v>
      </c>
      <c r="H1266" s="2">
        <f t="shared" si="23"/>
        <v>0.64000000000010004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10948.24</v>
      </c>
      <c r="D1274" s="1">
        <f>BILANCA!E298</f>
        <v>0</v>
      </c>
      <c r="E1274" s="1">
        <v>0</v>
      </c>
      <c r="F1274" s="1">
        <v>0</v>
      </c>
      <c r="G1274" s="2">
        <f t="shared" si="24"/>
        <v>3185.9378399999996</v>
      </c>
      <c r="H1274" s="2">
        <f t="shared" si="23"/>
        <v>0.23999999999978172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2116.33</v>
      </c>
      <c r="E1278" s="1">
        <v>0</v>
      </c>
      <c r="F1278" s="1">
        <v>0</v>
      </c>
      <c r="G1278" s="2">
        <f t="shared" si="24"/>
        <v>1248.6346999999998</v>
      </c>
      <c r="H1278" s="2">
        <f t="shared" si="23"/>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5931287.7199999997</v>
      </c>
      <c r="D1408" s="1">
        <f>'RAS-funkcijski'!E114</f>
        <v>2636530.8199999998</v>
      </c>
      <c r="E1408" s="1">
        <v>0</v>
      </c>
      <c r="F1408" s="1">
        <v>0</v>
      </c>
      <c r="G1408" s="2">
        <f t="shared" si="24"/>
        <v>1232478.4295999999</v>
      </c>
      <c r="H1408" s="2">
        <f t="shared" si="27"/>
        <v>0.46000000042840838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5931287.7199999997</v>
      </c>
      <c r="D1412" s="1">
        <f>'RAS-funkcijski'!E118</f>
        <v>2636530.8199999998</v>
      </c>
      <c r="E1412" s="1">
        <v>0</v>
      </c>
      <c r="F1412" s="1">
        <v>0</v>
      </c>
      <c r="G1412" s="2">
        <f t="shared" si="24"/>
        <v>1277295.8270399999</v>
      </c>
      <c r="H1412" s="2">
        <f t="shared" si="27"/>
        <v>0.46000000042840838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5931287.7199999997</v>
      </c>
      <c r="D1414" s="1">
        <f>'RAS-funkcijski'!E120</f>
        <v>2636530.8199999998</v>
      </c>
      <c r="E1414" s="1">
        <v>0</v>
      </c>
      <c r="F1414" s="1">
        <v>0</v>
      </c>
      <c r="G1414" s="2">
        <f t="shared" si="24"/>
        <v>1299704.5257600001</v>
      </c>
      <c r="H1414" s="2">
        <f t="shared" si="27"/>
        <v>0.46000000042840838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5931287.7199999997</v>
      </c>
      <c r="D1435" s="13">
        <f>'RAS-funkcijski'!E141</f>
        <v>2636530.8199999998</v>
      </c>
      <c r="E1435" s="13">
        <v>0</v>
      </c>
      <c r="F1435" s="13">
        <v>0</v>
      </c>
      <c r="G1435" s="14">
        <f t="shared" si="24"/>
        <v>1534995.8623199998</v>
      </c>
      <c r="H1435" s="14">
        <f t="shared" si="27"/>
        <v>0.46000000042840838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137753.98000000001</v>
      </c>
      <c r="D1436" s="6">
        <f>'P-VRIO'!E5</f>
        <v>49520.72</v>
      </c>
      <c r="E1436" s="6">
        <v>0</v>
      </c>
      <c r="F1436" s="6">
        <v>0</v>
      </c>
      <c r="G1436" s="7">
        <f t="shared" si="24"/>
        <v>236.79542000000004</v>
      </c>
      <c r="H1436" s="7">
        <f t="shared" si="27"/>
        <v>0.29999999998835847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51351.040000000001</v>
      </c>
      <c r="D1437" s="1">
        <f>'P-VRIO'!E6</f>
        <v>49520.72</v>
      </c>
      <c r="E1437" s="1">
        <v>0</v>
      </c>
      <c r="F1437" s="1">
        <v>0</v>
      </c>
      <c r="G1437" s="2">
        <f t="shared" si="24"/>
        <v>300.78496000000001</v>
      </c>
      <c r="H1437" s="2">
        <f t="shared" si="27"/>
        <v>0.31999999999970896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51351.040000000001</v>
      </c>
      <c r="D1438" s="1">
        <f>'P-VRIO'!E7</f>
        <v>0</v>
      </c>
      <c r="E1438" s="1">
        <v>0</v>
      </c>
      <c r="F1438" s="1">
        <v>0</v>
      </c>
      <c r="G1438" s="2">
        <f t="shared" si="24"/>
        <v>154.05312000000001</v>
      </c>
      <c r="H1438" s="2">
        <f t="shared" si="27"/>
        <v>4.0000000000873115E-2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51351.040000000001</v>
      </c>
      <c r="D1440" s="1">
        <f>'P-VRIO'!E9</f>
        <v>0</v>
      </c>
      <c r="E1440" s="1">
        <v>0</v>
      </c>
      <c r="F1440" s="1">
        <v>0</v>
      </c>
      <c r="G1440" s="2">
        <f t="shared" si="24"/>
        <v>256.7552</v>
      </c>
      <c r="H1440" s="2">
        <f t="shared" si="27"/>
        <v>4.0000000000873115E-2</v>
      </c>
      <c r="I1440" s="10">
        <f t="shared" si="28"/>
        <v>10.270208000224176</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49520.72</v>
      </c>
      <c r="E1445" s="1">
        <v>0</v>
      </c>
      <c r="F1445" s="1">
        <v>0</v>
      </c>
      <c r="G1445" s="2">
        <f t="shared" si="24"/>
        <v>990.4144</v>
      </c>
      <c r="H1445" s="2">
        <f t="shared" si="27"/>
        <v>0.27999999999883585</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49520.72</v>
      </c>
      <c r="E1451" s="1">
        <v>0</v>
      </c>
      <c r="F1451" s="1">
        <v>0</v>
      </c>
      <c r="G1451" s="2">
        <f t="shared" si="24"/>
        <v>1584.6630400000001</v>
      </c>
      <c r="H1451" s="2">
        <f t="shared" si="27"/>
        <v>0.27999999999883585</v>
      </c>
      <c r="I1451" s="10">
        <f t="shared" si="29"/>
        <v>443.70565119815524</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86402.94</v>
      </c>
      <c r="D1453" s="1">
        <f>'P-VRIO'!E22</f>
        <v>0</v>
      </c>
      <c r="E1453" s="1">
        <v>0</v>
      </c>
      <c r="F1453" s="1">
        <v>0</v>
      </c>
      <c r="G1453" s="2">
        <f t="shared" si="24"/>
        <v>1555.2529199999999</v>
      </c>
      <c r="H1453" s="2">
        <f t="shared" si="27"/>
        <v>5.9999999997671694E-2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86402.94</v>
      </c>
      <c r="D1461" s="1">
        <f>'P-VRIO'!E30</f>
        <v>0</v>
      </c>
      <c r="E1461" s="1">
        <v>0</v>
      </c>
      <c r="F1461" s="1">
        <v>0</v>
      </c>
      <c r="G1461" s="2">
        <f t="shared" si="24"/>
        <v>2246.4764399999999</v>
      </c>
      <c r="H1461" s="2">
        <f t="shared" si="27"/>
        <v>5.9999999997671694E-2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86402.94</v>
      </c>
      <c r="D1467" s="1">
        <f>'P-VRIO'!E36</f>
        <v>0</v>
      </c>
      <c r="E1467" s="1">
        <v>0</v>
      </c>
      <c r="F1467" s="1">
        <v>0</v>
      </c>
      <c r="G1467" s="2">
        <f t="shared" si="24"/>
        <v>2764.89408</v>
      </c>
      <c r="H1467" s="2">
        <f t="shared" si="27"/>
        <v>5.9999999997671694E-2</v>
      </c>
      <c r="I1467" s="10">
        <f t="shared" si="31"/>
        <v>165.89364479356249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109821.56</v>
      </c>
      <c r="D1469" s="1">
        <f>'P-VRIO'!E38</f>
        <v>151009.57</v>
      </c>
      <c r="E1469" s="1">
        <v>0</v>
      </c>
      <c r="F1469" s="1">
        <v>0</v>
      </c>
      <c r="G1469" s="2">
        <f t="shared" si="24"/>
        <v>14002.5838</v>
      </c>
      <c r="H1469" s="2">
        <f t="shared" si="27"/>
        <v>0.86999999999534339</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109821.56</v>
      </c>
      <c r="D1475" s="1">
        <f>'P-VRIO'!E44</f>
        <v>151009.57</v>
      </c>
      <c r="E1475" s="1">
        <v>0</v>
      </c>
      <c r="F1475" s="1">
        <v>0</v>
      </c>
      <c r="G1475" s="2">
        <f t="shared" si="24"/>
        <v>16473.628000000001</v>
      </c>
      <c r="H1475" s="2">
        <f t="shared" si="27"/>
        <v>0.86999999999534339</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109821.56</v>
      </c>
      <c r="D1476" s="1">
        <f>'P-VRIO'!E45</f>
        <v>151009.57</v>
      </c>
      <c r="E1476" s="1">
        <v>0</v>
      </c>
      <c r="F1476" s="1">
        <v>0</v>
      </c>
      <c r="G1476" s="2">
        <f t="shared" si="24"/>
        <v>16885.468700000001</v>
      </c>
      <c r="H1476" s="2">
        <f t="shared" si="27"/>
        <v>0.86999999999534339</v>
      </c>
      <c r="I1476" s="10">
        <f t="shared" ref="I1476:I1479" si="33">G1476*H1476</f>
        <v>14690.357768921373</v>
      </c>
      <c r="J1476" s="2">
        <f>IF(AND(Skriveni!C1476&lt;&gt;0,Skriveni!D1476&lt;&gt;0),1,0)</f>
        <v>1</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218996.4</v>
      </c>
      <c r="D1480" s="6"/>
      <c r="E1480" s="6">
        <v>0</v>
      </c>
      <c r="F1480" s="6">
        <v>0</v>
      </c>
      <c r="G1480" s="7">
        <f t="shared" ref="G1480:G1580" si="34">B1480/1000*C1480</f>
        <v>218.99639999999999</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2998635.2899999996</v>
      </c>
      <c r="D1481" s="1">
        <v>0</v>
      </c>
      <c r="E1481" s="1">
        <v>0</v>
      </c>
      <c r="F1481" s="1">
        <v>0</v>
      </c>
      <c r="G1481" s="2">
        <f t="shared" si="34"/>
        <v>5997.2705799999994</v>
      </c>
      <c r="H1481" s="2">
        <f t="shared" si="35"/>
        <v>0.28999999957159162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2984652.5199999996</v>
      </c>
      <c r="D1483" s="1">
        <v>0</v>
      </c>
      <c r="E1483" s="1">
        <v>0</v>
      </c>
      <c r="F1483" s="1">
        <v>0</v>
      </c>
      <c r="G1483" s="2">
        <f t="shared" si="34"/>
        <v>11938.610079999999</v>
      </c>
      <c r="H1483" s="2">
        <f t="shared" si="35"/>
        <v>0.48000000044703484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2045157.7</v>
      </c>
      <c r="D1484" s="1">
        <v>0</v>
      </c>
      <c r="E1484" s="1">
        <v>0</v>
      </c>
      <c r="F1484" s="1">
        <v>0</v>
      </c>
      <c r="G1484" s="2">
        <f t="shared" si="34"/>
        <v>10225.788500000001</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555146.97</v>
      </c>
      <c r="D1485" s="1">
        <v>0</v>
      </c>
      <c r="E1485" s="1">
        <v>0</v>
      </c>
      <c r="F1485" s="1">
        <v>0</v>
      </c>
      <c r="G1485" s="2">
        <f t="shared" si="34"/>
        <v>3330.8818200000001</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3083.63</v>
      </c>
      <c r="D1486" s="1">
        <v>0</v>
      </c>
      <c r="E1486" s="1">
        <v>0</v>
      </c>
      <c r="F1486" s="1">
        <v>0</v>
      </c>
      <c r="G1486" s="2">
        <f t="shared" si="34"/>
        <v>21.58541</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381264.22</v>
      </c>
      <c r="D1491" s="1">
        <v>0</v>
      </c>
      <c r="E1491" s="1">
        <v>0</v>
      </c>
      <c r="F1491" s="1">
        <v>0</v>
      </c>
      <c r="G1491" s="2">
        <f t="shared" si="34"/>
        <v>4575.1706399999994</v>
      </c>
      <c r="H1491" s="2">
        <f t="shared" si="35"/>
        <v>0.21999999997206032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13982.77</v>
      </c>
      <c r="D1492" s="1">
        <v>0</v>
      </c>
      <c r="E1492" s="1">
        <v>0</v>
      </c>
      <c r="F1492" s="1">
        <v>0</v>
      </c>
      <c r="G1492" s="2">
        <f t="shared" si="34"/>
        <v>181.77600999999999</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2993692.86</v>
      </c>
      <c r="D1499" s="1">
        <v>0</v>
      </c>
      <c r="E1499" s="1">
        <v>0</v>
      </c>
      <c r="F1499" s="1">
        <v>0</v>
      </c>
      <c r="G1499" s="2">
        <f t="shared" si="34"/>
        <v>59873.857199999999</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2984919.1999999997</v>
      </c>
      <c r="D1501" s="1">
        <v>0</v>
      </c>
      <c r="E1501" s="1">
        <v>0</v>
      </c>
      <c r="F1501" s="1">
        <v>0</v>
      </c>
      <c r="G1501" s="2">
        <f t="shared" si="34"/>
        <v>65668.222399999984</v>
      </c>
      <c r="H1501" s="2">
        <f t="shared" si="35"/>
        <v>0.19999999972060323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2036713.22</v>
      </c>
      <c r="D1502" s="1">
        <v>0</v>
      </c>
      <c r="E1502" s="1">
        <v>0</v>
      </c>
      <c r="F1502" s="1">
        <v>0</v>
      </c>
      <c r="G1502" s="2">
        <f t="shared" si="34"/>
        <v>46844.404060000001</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555025.66</v>
      </c>
      <c r="D1503" s="1">
        <v>0</v>
      </c>
      <c r="E1503" s="1">
        <v>0</v>
      </c>
      <c r="F1503" s="1">
        <v>0</v>
      </c>
      <c r="G1503" s="2">
        <f t="shared" si="34"/>
        <v>13320.61584</v>
      </c>
      <c r="H1503" s="2">
        <f t="shared" si="35"/>
        <v>0.33999999996740371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3084.19</v>
      </c>
      <c r="D1504" s="1">
        <v>0</v>
      </c>
      <c r="E1504" s="1">
        <v>0</v>
      </c>
      <c r="F1504" s="1">
        <v>0</v>
      </c>
      <c r="G1504" s="2">
        <f t="shared" si="34"/>
        <v>77.10475000000001</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390096.13</v>
      </c>
      <c r="D1509" s="1">
        <v>0</v>
      </c>
      <c r="E1509" s="1">
        <v>0</v>
      </c>
      <c r="F1509" s="1">
        <v>0</v>
      </c>
      <c r="G1509" s="2">
        <f t="shared" si="34"/>
        <v>11702.883899999999</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8773.66</v>
      </c>
      <c r="D1510" s="1">
        <v>0</v>
      </c>
      <c r="E1510" s="1">
        <v>0</v>
      </c>
      <c r="F1510" s="1">
        <v>0</v>
      </c>
      <c r="G1510" s="2">
        <f t="shared" si="34"/>
        <v>271.98345999999998</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223938.82999999961</v>
      </c>
      <c r="D1517" s="1">
        <v>0</v>
      </c>
      <c r="E1517" s="1">
        <v>0</v>
      </c>
      <c r="F1517" s="1">
        <v>0</v>
      </c>
      <c r="G1517" s="2">
        <f t="shared" si="34"/>
        <v>8509.6755399999856</v>
      </c>
      <c r="H1517" s="2">
        <f t="shared" si="35"/>
        <v>0.17000000039115548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8631.07</v>
      </c>
      <c r="D1518" s="1">
        <v>0</v>
      </c>
      <c r="E1518" s="1">
        <v>0</v>
      </c>
      <c r="F1518" s="1">
        <v>0</v>
      </c>
      <c r="G1518" s="2">
        <f t="shared" si="34"/>
        <v>336.61172999999997</v>
      </c>
      <c r="H1518" s="2">
        <f t="shared" si="35"/>
        <v>6.9999999999708962E-2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8631.07</v>
      </c>
      <c r="D1524" s="1">
        <v>0</v>
      </c>
      <c r="E1524" s="1">
        <v>0</v>
      </c>
      <c r="F1524" s="1">
        <v>0</v>
      </c>
      <c r="G1524" s="2">
        <f t="shared" si="34"/>
        <v>388.39814999999999</v>
      </c>
      <c r="H1524" s="2">
        <f t="shared" si="35"/>
        <v>6.9999999999708962E-2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8631.07</v>
      </c>
      <c r="D1530" s="1">
        <v>0</v>
      </c>
      <c r="E1530" s="1">
        <v>0</v>
      </c>
      <c r="F1530" s="1">
        <v>0</v>
      </c>
      <c r="G1530" s="2">
        <f t="shared" si="34"/>
        <v>440.18456999999995</v>
      </c>
      <c r="H1530" s="2">
        <f t="shared" si="35"/>
        <v>6.9999999999708962E-2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8631.07</v>
      </c>
      <c r="D1531" s="1">
        <v>0</v>
      </c>
      <c r="E1531" s="1">
        <v>0</v>
      </c>
      <c r="F1531" s="1">
        <v>0</v>
      </c>
      <c r="G1531" s="2">
        <f t="shared" si="34"/>
        <v>448.81563999999997</v>
      </c>
      <c r="H1531" s="2">
        <f t="shared" si="35"/>
        <v>6.9999999999708962E-2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215307.75999999998</v>
      </c>
      <c r="D1576" s="1">
        <v>0</v>
      </c>
      <c r="E1576" s="1">
        <v>0</v>
      </c>
      <c r="F1576" s="1">
        <v>0</v>
      </c>
      <c r="G1576" s="2">
        <f t="shared" si="34"/>
        <v>20884.852719999999</v>
      </c>
      <c r="H1576" s="2">
        <f t="shared" si="35"/>
        <v>0.2400000000197906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2116.33</v>
      </c>
      <c r="D1577" s="1">
        <v>0</v>
      </c>
      <c r="E1577" s="1">
        <v>0</v>
      </c>
      <c r="F1577" s="1">
        <v>0</v>
      </c>
      <c r="G1577" s="2">
        <f t="shared" si="34"/>
        <v>207.40034</v>
      </c>
      <c r="H1577" s="2">
        <f t="shared" si="35"/>
        <v>0.32999999999992724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207336.05</v>
      </c>
      <c r="D1578" s="1">
        <v>0</v>
      </c>
      <c r="E1578" s="1">
        <v>0</v>
      </c>
      <c r="F1578" s="1">
        <v>0</v>
      </c>
      <c r="G1578" s="2">
        <f t="shared" si="34"/>
        <v>20526.268950000001</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5855.38</v>
      </c>
      <c r="D1579" s="1">
        <v>0</v>
      </c>
      <c r="E1579" s="1">
        <v>0</v>
      </c>
      <c r="F1579" s="1">
        <v>0</v>
      </c>
      <c r="G1579" s="2">
        <f t="shared" si="34"/>
        <v>585.53800000000001</v>
      </c>
      <c r="H1579" s="2">
        <f t="shared" si="35"/>
        <v>0.38000000000010914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3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17835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5765440.6600000011</v>
      </c>
      <c r="I16" s="170">
        <f>'PR-RAS'!E6</f>
        <v>3101036.47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3704355.7899999996</v>
      </c>
      <c r="I17" s="170">
        <f>'PR-RAS'!E151</f>
        <v>2622248.0499999998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230957.51000000021</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8098.2399999986228</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1532991.7199999997</v>
      </c>
      <c r="I20" s="173">
        <f>BILANCA!E7</f>
        <v>1335605.870227</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616886.22000000009</v>
      </c>
      <c r="I21" s="175">
        <f>BILANCA!E68</f>
        <v>433544.02999999997</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218996.39999999997</v>
      </c>
      <c r="I22" s="175">
        <f>BILANCA!E176</f>
        <v>223938.83</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1930881.5399999996</v>
      </c>
      <c r="I23" s="177">
        <f>BILANCA!E237</f>
        <v>1545211.0699999998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5931287.7199999997</v>
      </c>
      <c r="I27" s="175">
        <f>'RAS-funkcijski'!E114</f>
        <v>2636530.8199999998</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5931287.7199999997</v>
      </c>
      <c r="I28" s="179">
        <f>'RAS-funkcijski'!E141</f>
        <v>2636530.8199999998</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137753.98000000001</v>
      </c>
      <c r="I29" s="173">
        <f>'P-VRIO'!E5</f>
        <v>49520.72</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86402.94</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109821.56</v>
      </c>
      <c r="I31" s="175">
        <f>'P-VRIO'!E38</f>
        <v>151009.57</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109821.56</v>
      </c>
      <c r="I32" s="179">
        <f>'P-VRIO'!E44</f>
        <v>151009.57</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218996.4</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223938.82999999961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8631.07</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215307.75999999998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 zoomScaleNormal="100" workbookViewId="0">
      <selection activeCell="E644" sqref="E64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5765440.6600000011</v>
      </c>
      <c r="E6" s="51">
        <f>E7+E44+E50+E82+E106+E124+E133+E139</f>
        <v>3101036.47</v>
      </c>
      <c r="F6" s="52">
        <f t="shared" ref="F6:F131" si="0">IF(D6&lt;&gt;0,IF(E6/D6&gt;=100,"&gt;&gt;100",E6/D6*100),"-")</f>
        <v>53.786634064498372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5092206.3800000008</v>
      </c>
      <c r="E50" s="51">
        <f>E51+E54+E59+E62+E65+E68+E71+E74+E77</f>
        <v>2630775.52</v>
      </c>
      <c r="F50" s="52">
        <f t="shared" si="0"/>
        <v>51.66278276411883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27357.35</v>
      </c>
      <c r="E59" s="51">
        <f t="shared" si="12"/>
        <v>0</v>
      </c>
      <c r="F59" s="52">
        <f t="shared" si="0"/>
        <v>0</v>
      </c>
    </row>
    <row r="60" spans="1:6" ht="12" x14ac:dyDescent="0.2">
      <c r="A60" s="53">
        <v>6331</v>
      </c>
      <c r="B60" s="86" t="s">
        <v>166</v>
      </c>
      <c r="C60" s="50" t="s">
        <v>167</v>
      </c>
      <c r="D60" s="242">
        <v>27357.35</v>
      </c>
      <c r="E60" s="242"/>
      <c r="F60" s="52">
        <f t="shared" si="0"/>
        <v>0</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266.08</v>
      </c>
      <c r="E62" s="51">
        <f t="shared" si="13"/>
        <v>0</v>
      </c>
      <c r="F62" s="52">
        <f t="shared" si="0"/>
        <v>0</v>
      </c>
    </row>
    <row r="63" spans="1:6" ht="12.75" customHeight="1" x14ac:dyDescent="0.2">
      <c r="A63" s="53">
        <v>6341</v>
      </c>
      <c r="B63" s="85" t="s">
        <v>172</v>
      </c>
      <c r="C63" s="50" t="s">
        <v>173</v>
      </c>
      <c r="D63" s="242">
        <v>266.08</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2043917.1400000001</v>
      </c>
      <c r="E68" s="51">
        <f t="shared" si="15"/>
        <v>2079242.8900000001</v>
      </c>
      <c r="F68" s="52">
        <f t="shared" si="0"/>
        <v>101.72833571912803</v>
      </c>
    </row>
    <row r="69" spans="1:6" ht="12.75" customHeight="1" x14ac:dyDescent="0.2">
      <c r="A69" s="53" t="s">
        <v>184</v>
      </c>
      <c r="B69" s="85" t="s">
        <v>185</v>
      </c>
      <c r="C69" s="50" t="s">
        <v>184</v>
      </c>
      <c r="D69" s="242">
        <v>1719845.3</v>
      </c>
      <c r="E69" s="242">
        <v>2078221.81</v>
      </c>
      <c r="F69" s="52">
        <f t="shared" si="0"/>
        <v>120.83771778775684</v>
      </c>
    </row>
    <row r="70" spans="1:6" ht="12" x14ac:dyDescent="0.2">
      <c r="A70" s="53" t="s">
        <v>186</v>
      </c>
      <c r="B70" s="85" t="s">
        <v>187</v>
      </c>
      <c r="C70" s="50" t="s">
        <v>186</v>
      </c>
      <c r="D70" s="242">
        <v>324071.84000000003</v>
      </c>
      <c r="E70" s="242">
        <v>1021.08</v>
      </c>
      <c r="F70" s="52">
        <f t="shared" si="0"/>
        <v>0.31507828634539797</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3015792.0700000003</v>
      </c>
      <c r="E74" s="51">
        <f t="shared" si="17"/>
        <v>536293.27</v>
      </c>
      <c r="F74" s="52">
        <f t="shared" si="0"/>
        <v>17.782833085040906</v>
      </c>
    </row>
    <row r="75" spans="1:6" ht="12.75" customHeight="1" x14ac:dyDescent="0.2">
      <c r="A75" s="53" t="s">
        <v>196</v>
      </c>
      <c r="B75" s="85" t="s">
        <v>197</v>
      </c>
      <c r="C75" s="50" t="s">
        <v>196</v>
      </c>
      <c r="D75" s="242">
        <v>1184386.6200000001</v>
      </c>
      <c r="E75" s="242">
        <v>536293.27</v>
      </c>
      <c r="F75" s="52">
        <f t="shared" si="0"/>
        <v>45.280254010299437</v>
      </c>
    </row>
    <row r="76" spans="1:6" ht="12.75" customHeight="1" x14ac:dyDescent="0.2">
      <c r="A76" s="53" t="s">
        <v>198</v>
      </c>
      <c r="B76" s="85" t="s">
        <v>199</v>
      </c>
      <c r="C76" s="50" t="s">
        <v>198</v>
      </c>
      <c r="D76" s="242">
        <v>1831405.45</v>
      </c>
      <c r="E76" s="242"/>
      <c r="F76" s="52">
        <f t="shared" si="0"/>
        <v>0</v>
      </c>
    </row>
    <row r="77" spans="1:6" ht="12" x14ac:dyDescent="0.2">
      <c r="A77" s="53" t="s">
        <v>200</v>
      </c>
      <c r="B77" s="85" t="s">
        <v>201</v>
      </c>
      <c r="C77" s="50" t="s">
        <v>200</v>
      </c>
      <c r="D77" s="51">
        <f t="shared" ref="D77:E77" si="18">SUM(D78:D81)</f>
        <v>4873.74</v>
      </c>
      <c r="E77" s="51">
        <f t="shared" si="18"/>
        <v>15239.36</v>
      </c>
      <c r="F77" s="52">
        <f t="shared" si="0"/>
        <v>312.6830729583441</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4873.74</v>
      </c>
      <c r="E80" s="242">
        <v>15239.36</v>
      </c>
      <c r="F80" s="52">
        <f t="shared" si="0"/>
        <v>312.6830729583441</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0.15</v>
      </c>
      <c r="E82" s="51">
        <f t="shared" si="19"/>
        <v>0</v>
      </c>
      <c r="F82" s="52">
        <f t="shared" si="0"/>
        <v>0</v>
      </c>
    </row>
    <row r="83" spans="1:6" ht="12.75" customHeight="1" x14ac:dyDescent="0.2">
      <c r="A83" s="53">
        <v>641</v>
      </c>
      <c r="B83" s="85" t="s">
        <v>212</v>
      </c>
      <c r="C83" s="50" t="s">
        <v>213</v>
      </c>
      <c r="D83" s="51">
        <f t="shared" ref="D83:E83" si="20">SUM(D84:D90)</f>
        <v>0.15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0.15</v>
      </c>
      <c r="E87" s="242"/>
      <c r="F87" s="52">
        <f t="shared" si="0"/>
        <v>0</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816.19</v>
      </c>
      <c r="E106" s="51">
        <f t="shared" si="23"/>
        <v>949.46</v>
      </c>
      <c r="F106" s="52">
        <f t="shared" si="0"/>
        <v>116.3283059091633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816.19</v>
      </c>
      <c r="E112" s="51">
        <f t="shared" si="25"/>
        <v>949.46</v>
      </c>
      <c r="F112" s="52">
        <f t="shared" si="0"/>
        <v>116.3283059091633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816.19</v>
      </c>
      <c r="E117" s="242">
        <v>949.46</v>
      </c>
      <c r="F117" s="52">
        <f t="shared" si="0"/>
        <v>116.3283059091633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231681.59999999998</v>
      </c>
      <c r="E124" s="51">
        <f t="shared" si="27"/>
        <v>285509.37</v>
      </c>
      <c r="F124" s="52">
        <f t="shared" si="0"/>
        <v>123.23351099094621</v>
      </c>
    </row>
    <row r="125" spans="1:6" ht="12.75" customHeight="1" x14ac:dyDescent="0.2">
      <c r="A125" s="53">
        <v>661</v>
      </c>
      <c r="B125" s="86" t="s">
        <v>296</v>
      </c>
      <c r="C125" s="50" t="s">
        <v>297</v>
      </c>
      <c r="D125" s="51">
        <f t="shared" ref="D125:E125" si="28">SUM(D126:D127)</f>
        <v>218007.99</v>
      </c>
      <c r="E125" s="51">
        <f t="shared" si="28"/>
        <v>269519.67</v>
      </c>
      <c r="F125" s="52">
        <f t="shared" si="0"/>
        <v>123.62834499781408</v>
      </c>
    </row>
    <row r="126" spans="1:6" ht="12.75" customHeight="1" x14ac:dyDescent="0.2">
      <c r="A126" s="53">
        <v>6614</v>
      </c>
      <c r="B126" s="86" t="s">
        <v>298</v>
      </c>
      <c r="C126" s="50" t="s">
        <v>299</v>
      </c>
      <c r="D126" s="242">
        <v>0</v>
      </c>
      <c r="E126" s="242">
        <v>11357.1</v>
      </c>
      <c r="F126" s="52" t="str">
        <f t="shared" si="0"/>
        <v>-</v>
      </c>
    </row>
    <row r="127" spans="1:6" ht="12.75" customHeight="1" x14ac:dyDescent="0.2">
      <c r="A127" s="53">
        <v>6615</v>
      </c>
      <c r="B127" s="86" t="s">
        <v>300</v>
      </c>
      <c r="C127" s="50" t="s">
        <v>301</v>
      </c>
      <c r="D127" s="242">
        <v>218007.99</v>
      </c>
      <c r="E127" s="242">
        <v>258162.57</v>
      </c>
      <c r="F127" s="52">
        <f t="shared" si="0"/>
        <v>118.41885703363442</v>
      </c>
    </row>
    <row r="128" spans="1:6" ht="22.8" x14ac:dyDescent="0.2">
      <c r="A128" s="53">
        <v>663</v>
      </c>
      <c r="B128" s="231" t="s">
        <v>302</v>
      </c>
      <c r="C128" s="50" t="s">
        <v>303</v>
      </c>
      <c r="D128" s="51">
        <f t="shared" ref="D128:E128" si="29">SUM(D129:D132)</f>
        <v>13673.61</v>
      </c>
      <c r="E128" s="51">
        <f t="shared" si="29"/>
        <v>15989.7</v>
      </c>
      <c r="F128" s="52">
        <f t="shared" si="0"/>
        <v>116.93839446934642</v>
      </c>
    </row>
    <row r="129" spans="1:6" ht="12.75" customHeight="1" x14ac:dyDescent="0.2">
      <c r="A129" s="53">
        <v>6631</v>
      </c>
      <c r="B129" s="86" t="s">
        <v>304</v>
      </c>
      <c r="C129" s="50" t="s">
        <v>305</v>
      </c>
      <c r="D129" s="242">
        <v>13673.61</v>
      </c>
      <c r="E129" s="242">
        <v>15689.7</v>
      </c>
      <c r="F129" s="52">
        <f t="shared" si="0"/>
        <v>114.74438718085422</v>
      </c>
    </row>
    <row r="130" spans="1:6" ht="12.75" customHeight="1" x14ac:dyDescent="0.2">
      <c r="A130" s="53">
        <v>6632</v>
      </c>
      <c r="B130" s="232" t="s">
        <v>306</v>
      </c>
      <c r="C130" s="50" t="s">
        <v>307</v>
      </c>
      <c r="D130" s="242">
        <v>0</v>
      </c>
      <c r="E130" s="242">
        <v>300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440736.34</v>
      </c>
      <c r="E133" s="51">
        <f t="shared" si="30"/>
        <v>183802.12</v>
      </c>
      <c r="F133" s="52">
        <f t="shared" ref="F133:F223" si="31">IF(D133&lt;&gt;0,IF(E133/D133&gt;=100,"&gt;&gt;100",E133/D133*100),"-")</f>
        <v>41.703418420182913</v>
      </c>
    </row>
    <row r="134" spans="1:6" ht="22.8" x14ac:dyDescent="0.2">
      <c r="A134" s="53">
        <v>671</v>
      </c>
      <c r="B134" s="232" t="s">
        <v>314</v>
      </c>
      <c r="C134" s="50" t="s">
        <v>315</v>
      </c>
      <c r="D134" s="51">
        <f t="shared" ref="D134:E134" si="32">SUM(D135:D137)</f>
        <v>440736.34</v>
      </c>
      <c r="E134" s="51">
        <f t="shared" si="32"/>
        <v>183802.12</v>
      </c>
      <c r="F134" s="52">
        <f t="shared" si="31"/>
        <v>41.703418420182913</v>
      </c>
    </row>
    <row r="135" spans="1:6" ht="12.75" customHeight="1" x14ac:dyDescent="0.2">
      <c r="A135" s="53">
        <v>6711</v>
      </c>
      <c r="B135" s="85" t="s">
        <v>316</v>
      </c>
      <c r="C135" s="50" t="s">
        <v>317</v>
      </c>
      <c r="D135" s="242">
        <v>440736.34</v>
      </c>
      <c r="E135" s="242">
        <v>183620.81</v>
      </c>
      <c r="F135" s="52">
        <f t="shared" si="31"/>
        <v>41.662280446400217</v>
      </c>
    </row>
    <row r="136" spans="1:6" ht="22.8" x14ac:dyDescent="0.2">
      <c r="A136" s="53">
        <v>6712</v>
      </c>
      <c r="B136" s="232" t="s">
        <v>318</v>
      </c>
      <c r="C136" s="50" t="s">
        <v>319</v>
      </c>
      <c r="D136" s="242">
        <v>0</v>
      </c>
      <c r="E136" s="242">
        <v>181.31</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3704355.7899999996</v>
      </c>
      <c r="E151" s="51">
        <f t="shared" si="35"/>
        <v>2622248.0499999998</v>
      </c>
      <c r="F151" s="52">
        <f t="shared" si="31"/>
        <v>70.788234139896161</v>
      </c>
    </row>
    <row r="152" spans="1:6" ht="12.75" customHeight="1" x14ac:dyDescent="0.2">
      <c r="A152" s="53">
        <v>31</v>
      </c>
      <c r="B152" s="85" t="s">
        <v>349</v>
      </c>
      <c r="C152" s="50" t="s">
        <v>35</v>
      </c>
      <c r="D152" s="51">
        <f t="shared" ref="D152:E152" si="36">D153+D158+D159</f>
        <v>1857747.83</v>
      </c>
      <c r="E152" s="51">
        <f t="shared" si="36"/>
        <v>2040199.9500000002</v>
      </c>
      <c r="F152" s="52">
        <f t="shared" si="31"/>
        <v>109.82114563955648</v>
      </c>
    </row>
    <row r="153" spans="1:6" ht="12.75" customHeight="1" x14ac:dyDescent="0.2">
      <c r="A153" s="53">
        <v>311</v>
      </c>
      <c r="B153" s="85" t="s">
        <v>350</v>
      </c>
      <c r="C153" s="50" t="s">
        <v>351</v>
      </c>
      <c r="D153" s="51">
        <f t="shared" ref="D153:E153" si="37">SUM(D154:D157)</f>
        <v>1539786.37</v>
      </c>
      <c r="E153" s="51">
        <f t="shared" si="37"/>
        <v>1694399.11</v>
      </c>
      <c r="F153" s="52">
        <f t="shared" si="31"/>
        <v>110.04118123217313</v>
      </c>
    </row>
    <row r="154" spans="1:6" ht="12.75" customHeight="1" x14ac:dyDescent="0.2">
      <c r="A154" s="53">
        <v>3111</v>
      </c>
      <c r="B154" s="85" t="s">
        <v>352</v>
      </c>
      <c r="C154" s="50" t="s">
        <v>353</v>
      </c>
      <c r="D154" s="242">
        <v>1489492.59</v>
      </c>
      <c r="E154" s="242">
        <v>1647321.06</v>
      </c>
      <c r="F154" s="52">
        <f t="shared" si="31"/>
        <v>110.59612320729974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50293.78</v>
      </c>
      <c r="E156" s="242">
        <v>47078.05</v>
      </c>
      <c r="F156" s="52">
        <f t="shared" si="31"/>
        <v>93.60610795211656</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66199.789999999994</v>
      </c>
      <c r="E158" s="242">
        <v>67035.75</v>
      </c>
      <c r="F158" s="52">
        <f t="shared" si="31"/>
        <v>101.26278346200192</v>
      </c>
    </row>
    <row r="159" spans="1:6" ht="12.75" customHeight="1" x14ac:dyDescent="0.2">
      <c r="A159" s="53">
        <v>313</v>
      </c>
      <c r="B159" s="85" t="s">
        <v>362</v>
      </c>
      <c r="C159" s="50" t="s">
        <v>363</v>
      </c>
      <c r="D159" s="51">
        <f t="shared" ref="D159:E159" si="38">SUM(D160:D162)</f>
        <v>251761.67</v>
      </c>
      <c r="E159" s="51">
        <f t="shared" si="38"/>
        <v>278765.09000000003</v>
      </c>
      <c r="F159" s="52">
        <f t="shared" si="31"/>
        <v>110.72578681258352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251553.79</v>
      </c>
      <c r="E161" s="242">
        <v>278696.57</v>
      </c>
      <c r="F161" s="52">
        <f t="shared" si="31"/>
        <v>110.790050112145</v>
      </c>
    </row>
    <row r="162" spans="1:6" ht="12.75" customHeight="1" x14ac:dyDescent="0.2">
      <c r="A162" s="53">
        <v>3133</v>
      </c>
      <c r="B162" s="85" t="s">
        <v>367</v>
      </c>
      <c r="C162" s="50" t="s">
        <v>368</v>
      </c>
      <c r="D162" s="242">
        <v>207.88</v>
      </c>
      <c r="E162" s="242">
        <v>68.52</v>
      </c>
      <c r="F162" s="52">
        <f t="shared" si="31"/>
        <v>32.961323840677316</v>
      </c>
    </row>
    <row r="163" spans="1:6" ht="12.75" customHeight="1" x14ac:dyDescent="0.2">
      <c r="A163" s="53">
        <v>32</v>
      </c>
      <c r="B163" s="85" t="s">
        <v>369</v>
      </c>
      <c r="C163" s="50" t="s">
        <v>370</v>
      </c>
      <c r="D163" s="51">
        <f t="shared" ref="D163:E163" si="39">D164+D169+D177+D187+D188</f>
        <v>1436424.8499999999</v>
      </c>
      <c r="E163" s="51">
        <f t="shared" si="39"/>
        <v>578964.47</v>
      </c>
      <c r="F163" s="52">
        <f t="shared" si="31"/>
        <v>40.30593525306945</v>
      </c>
    </row>
    <row r="164" spans="1:6" ht="12.75" customHeight="1" x14ac:dyDescent="0.2">
      <c r="A164" s="53">
        <v>321</v>
      </c>
      <c r="B164" s="85" t="s">
        <v>371</v>
      </c>
      <c r="C164" s="50" t="s">
        <v>372</v>
      </c>
      <c r="D164" s="51">
        <f t="shared" ref="D164:E164" si="40">SUM(D165:D168)</f>
        <v>371864.15</v>
      </c>
      <c r="E164" s="51">
        <f t="shared" si="40"/>
        <v>156286.98000000001</v>
      </c>
      <c r="F164" s="52">
        <f t="shared" si="31"/>
        <v>42.027977152409015</v>
      </c>
    </row>
    <row r="165" spans="1:6" ht="12.75" customHeight="1" x14ac:dyDescent="0.2">
      <c r="A165" s="53">
        <v>3211</v>
      </c>
      <c r="B165" s="85" t="s">
        <v>373</v>
      </c>
      <c r="C165" s="50" t="s">
        <v>374</v>
      </c>
      <c r="D165" s="242">
        <v>133700</v>
      </c>
      <c r="E165" s="242">
        <v>76630.63</v>
      </c>
      <c r="F165" s="52">
        <f t="shared" si="31"/>
        <v>57.315355272999255</v>
      </c>
    </row>
    <row r="166" spans="1:6" ht="12.75" customHeight="1" x14ac:dyDescent="0.2">
      <c r="A166" s="53">
        <v>3212</v>
      </c>
      <c r="B166" s="85" t="s">
        <v>375</v>
      </c>
      <c r="C166" s="50" t="s">
        <v>376</v>
      </c>
      <c r="D166" s="242">
        <v>45163.22</v>
      </c>
      <c r="E166" s="242">
        <v>45632.35</v>
      </c>
      <c r="F166" s="52">
        <f t="shared" si="31"/>
        <v>101.03874347311816</v>
      </c>
    </row>
    <row r="167" spans="1:6" ht="12.75" customHeight="1" x14ac:dyDescent="0.2">
      <c r="A167" s="53">
        <v>3213</v>
      </c>
      <c r="B167" s="85" t="s">
        <v>377</v>
      </c>
      <c r="C167" s="50" t="s">
        <v>378</v>
      </c>
      <c r="D167" s="242">
        <v>193000.93</v>
      </c>
      <c r="E167" s="242">
        <v>34024</v>
      </c>
      <c r="F167" s="52">
        <f t="shared" si="31"/>
        <v>17.628930596344798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53323.72</v>
      </c>
      <c r="E169" s="51">
        <f t="shared" si="41"/>
        <v>55637.590000000004</v>
      </c>
      <c r="F169" s="52">
        <f t="shared" si="31"/>
        <v>104.33928840673532</v>
      </c>
    </row>
    <row r="170" spans="1:6" ht="12.75" customHeight="1" x14ac:dyDescent="0.2">
      <c r="A170" s="53">
        <v>3221</v>
      </c>
      <c r="B170" s="85" t="s">
        <v>383</v>
      </c>
      <c r="C170" s="50" t="s">
        <v>384</v>
      </c>
      <c r="D170" s="242">
        <v>10752.91</v>
      </c>
      <c r="E170" s="242">
        <v>9290</v>
      </c>
      <c r="F170" s="52">
        <f t="shared" si="31"/>
        <v>86.395217666659534</v>
      </c>
    </row>
    <row r="171" spans="1:6" ht="12.75" customHeight="1" x14ac:dyDescent="0.2">
      <c r="A171" s="53">
        <v>3222</v>
      </c>
      <c r="B171" s="85" t="s">
        <v>385</v>
      </c>
      <c r="C171" s="50" t="s">
        <v>386</v>
      </c>
      <c r="D171" s="242">
        <v>2925.66</v>
      </c>
      <c r="E171" s="242">
        <v>3753.15</v>
      </c>
      <c r="F171" s="52">
        <f t="shared" si="31"/>
        <v>128.28387440782595</v>
      </c>
    </row>
    <row r="172" spans="1:6" ht="12.75" customHeight="1" x14ac:dyDescent="0.2">
      <c r="A172" s="53">
        <v>3223</v>
      </c>
      <c r="B172" s="85" t="s">
        <v>387</v>
      </c>
      <c r="C172" s="50" t="s">
        <v>388</v>
      </c>
      <c r="D172" s="242">
        <v>34506.01</v>
      </c>
      <c r="E172" s="242">
        <v>35397.07</v>
      </c>
      <c r="F172" s="52">
        <f t="shared" si="31"/>
        <v>102.58233275884403</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4666.72</v>
      </c>
      <c r="E174" s="242">
        <v>6899.47</v>
      </c>
      <c r="F174" s="52">
        <f t="shared" si="31"/>
        <v>147.84409606747352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472.42</v>
      </c>
      <c r="E176" s="242">
        <v>297.89999999999998</v>
      </c>
      <c r="F176" s="52">
        <f t="shared" si="31"/>
        <v>63.058295584437573</v>
      </c>
    </row>
    <row r="177" spans="1:6" ht="12.75" customHeight="1" x14ac:dyDescent="0.2">
      <c r="A177" s="53">
        <v>323</v>
      </c>
      <c r="B177" s="85" t="s">
        <v>397</v>
      </c>
      <c r="C177" s="50" t="s">
        <v>398</v>
      </c>
      <c r="D177" s="51">
        <f t="shared" ref="D177:E177" si="42">SUM(D178:D186)</f>
        <v>707411.32000000007</v>
      </c>
      <c r="E177" s="51">
        <f t="shared" si="42"/>
        <v>100377.43999999999</v>
      </c>
      <c r="F177" s="52">
        <f t="shared" si="31"/>
        <v>14.189402567094907</v>
      </c>
    </row>
    <row r="178" spans="1:6" ht="12.75" customHeight="1" x14ac:dyDescent="0.2">
      <c r="A178" s="53">
        <v>3231</v>
      </c>
      <c r="B178" s="85" t="s">
        <v>399</v>
      </c>
      <c r="C178" s="50" t="s">
        <v>400</v>
      </c>
      <c r="D178" s="242">
        <v>24297.62</v>
      </c>
      <c r="E178" s="242">
        <v>19291.919999999998</v>
      </c>
      <c r="F178" s="52">
        <f t="shared" si="31"/>
        <v>79.398393752145267</v>
      </c>
    </row>
    <row r="179" spans="1:6" ht="12.75" customHeight="1" x14ac:dyDescent="0.2">
      <c r="A179" s="53">
        <v>3232</v>
      </c>
      <c r="B179" s="85" t="s">
        <v>401</v>
      </c>
      <c r="C179" s="50" t="s">
        <v>402</v>
      </c>
      <c r="D179" s="242">
        <v>0</v>
      </c>
      <c r="E179" s="242">
        <v>0</v>
      </c>
      <c r="F179" s="52" t="str">
        <f t="shared" si="31"/>
        <v>-</v>
      </c>
    </row>
    <row r="180" spans="1:6" ht="12.75" customHeight="1" x14ac:dyDescent="0.2">
      <c r="A180" s="53">
        <v>3233</v>
      </c>
      <c r="B180" s="85" t="s">
        <v>403</v>
      </c>
      <c r="C180" s="50" t="s">
        <v>404</v>
      </c>
      <c r="D180" s="242">
        <v>37573.94</v>
      </c>
      <c r="E180" s="242">
        <v>647.71</v>
      </c>
      <c r="F180" s="52">
        <f t="shared" si="31"/>
        <v>1.7238277380546199</v>
      </c>
    </row>
    <row r="181" spans="1:6" ht="12.75" customHeight="1" x14ac:dyDescent="0.2">
      <c r="A181" s="53">
        <v>3234</v>
      </c>
      <c r="B181" s="85" t="s">
        <v>405</v>
      </c>
      <c r="C181" s="50" t="s">
        <v>406</v>
      </c>
      <c r="D181" s="242">
        <v>8351.65</v>
      </c>
      <c r="E181" s="242">
        <v>7184.19</v>
      </c>
      <c r="F181" s="52">
        <f t="shared" si="31"/>
        <v>86.021205390551572</v>
      </c>
    </row>
    <row r="182" spans="1:6" ht="12.75" customHeight="1" x14ac:dyDescent="0.2">
      <c r="A182" s="53">
        <v>3235</v>
      </c>
      <c r="B182" s="85" t="s">
        <v>407</v>
      </c>
      <c r="C182" s="50" t="s">
        <v>408</v>
      </c>
      <c r="D182" s="242">
        <v>30585.82</v>
      </c>
      <c r="E182" s="242">
        <v>28973.39</v>
      </c>
      <c r="F182" s="52">
        <f t="shared" si="31"/>
        <v>94.728177959590425</v>
      </c>
    </row>
    <row r="183" spans="1:6" ht="12.75" customHeight="1" x14ac:dyDescent="0.2">
      <c r="A183" s="53">
        <v>3236</v>
      </c>
      <c r="B183" s="85" t="s">
        <v>409</v>
      </c>
      <c r="C183" s="50" t="s">
        <v>410</v>
      </c>
      <c r="D183" s="242">
        <v>3874.75</v>
      </c>
      <c r="E183" s="242">
        <v>4173.74</v>
      </c>
      <c r="F183" s="52">
        <f t="shared" si="31"/>
        <v>107.71636879798696</v>
      </c>
    </row>
    <row r="184" spans="1:6" ht="12.75" customHeight="1" x14ac:dyDescent="0.2">
      <c r="A184" s="53">
        <v>3237</v>
      </c>
      <c r="B184" s="85" t="s">
        <v>411</v>
      </c>
      <c r="C184" s="50" t="s">
        <v>412</v>
      </c>
      <c r="D184" s="242">
        <v>426752.27</v>
      </c>
      <c r="E184" s="242">
        <v>17238.41</v>
      </c>
      <c r="F184" s="52">
        <f t="shared" si="31"/>
        <v>4.039441899160841</v>
      </c>
    </row>
    <row r="185" spans="1:6" ht="12.75" customHeight="1" x14ac:dyDescent="0.2">
      <c r="A185" s="53">
        <v>3238</v>
      </c>
      <c r="B185" s="85" t="s">
        <v>413</v>
      </c>
      <c r="C185" s="50" t="s">
        <v>414</v>
      </c>
      <c r="D185" s="242">
        <v>1187.93</v>
      </c>
      <c r="E185" s="242">
        <v>2238.2800000000002</v>
      </c>
      <c r="F185" s="52">
        <f t="shared" si="31"/>
        <v>188.41850950813603</v>
      </c>
    </row>
    <row r="186" spans="1:6" ht="12.75" customHeight="1" x14ac:dyDescent="0.2">
      <c r="A186" s="53">
        <v>3239</v>
      </c>
      <c r="B186" s="85" t="s">
        <v>415</v>
      </c>
      <c r="C186" s="50" t="s">
        <v>416</v>
      </c>
      <c r="D186" s="242">
        <v>174787.34</v>
      </c>
      <c r="E186" s="242">
        <v>20629.8</v>
      </c>
      <c r="F186" s="52">
        <f t="shared" si="31"/>
        <v>11.802799905302065</v>
      </c>
    </row>
    <row r="187" spans="1:6" ht="12.75" customHeight="1" x14ac:dyDescent="0.2">
      <c r="A187" s="53">
        <v>324</v>
      </c>
      <c r="B187" s="85" t="s">
        <v>417</v>
      </c>
      <c r="C187" s="50" t="s">
        <v>418</v>
      </c>
      <c r="D187" s="242">
        <v>232637.48</v>
      </c>
      <c r="E187" s="242">
        <v>239342.9</v>
      </c>
      <c r="F187" s="52">
        <f t="shared" si="31"/>
        <v>102.88234724688385</v>
      </c>
    </row>
    <row r="188" spans="1:6" ht="12.75" customHeight="1" x14ac:dyDescent="0.2">
      <c r="A188" s="53">
        <v>329</v>
      </c>
      <c r="B188" s="85" t="s">
        <v>419</v>
      </c>
      <c r="C188" s="50" t="s">
        <v>420</v>
      </c>
      <c r="D188" s="51">
        <f t="shared" ref="D188:E188" si="43">SUM(D189:D195)</f>
        <v>71188.179999999993</v>
      </c>
      <c r="E188" s="51">
        <f t="shared" si="43"/>
        <v>27319.559999999998</v>
      </c>
      <c r="F188" s="52">
        <f t="shared" si="31"/>
        <v>38.376539476075941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6370.34</v>
      </c>
      <c r="E190" s="242">
        <v>4873.71</v>
      </c>
      <c r="F190" s="52">
        <f t="shared" si="31"/>
        <v>76.506277529927758</v>
      </c>
    </row>
    <row r="191" spans="1:6" ht="12.75" customHeight="1" x14ac:dyDescent="0.2">
      <c r="A191" s="53">
        <v>3293</v>
      </c>
      <c r="B191" s="85" t="s">
        <v>425</v>
      </c>
      <c r="C191" s="50" t="s">
        <v>426</v>
      </c>
      <c r="D191" s="242">
        <v>15728.3</v>
      </c>
      <c r="E191" s="242">
        <v>1009.55</v>
      </c>
      <c r="F191" s="52">
        <f t="shared" si="31"/>
        <v>6.418684791109019</v>
      </c>
    </row>
    <row r="192" spans="1:6" ht="12.75" customHeight="1" x14ac:dyDescent="0.2">
      <c r="A192" s="53">
        <v>3294</v>
      </c>
      <c r="B192" s="85" t="s">
        <v>427</v>
      </c>
      <c r="C192" s="50" t="s">
        <v>428</v>
      </c>
      <c r="D192" s="242">
        <v>125</v>
      </c>
      <c r="E192" s="242">
        <v>235</v>
      </c>
      <c r="F192" s="52">
        <f t="shared" si="31"/>
        <v>188</v>
      </c>
    </row>
    <row r="193" spans="1:6" ht="12.75" customHeight="1" x14ac:dyDescent="0.2">
      <c r="A193" s="53">
        <v>3295</v>
      </c>
      <c r="B193" s="85" t="s">
        <v>429</v>
      </c>
      <c r="C193" s="50" t="s">
        <v>430</v>
      </c>
      <c r="D193" s="242">
        <v>1680</v>
      </c>
      <c r="E193" s="242">
        <v>6202.21</v>
      </c>
      <c r="F193" s="52">
        <f t="shared" si="31"/>
        <v>369.17916666666667</v>
      </c>
    </row>
    <row r="194" spans="1:6" ht="12.75" customHeight="1" x14ac:dyDescent="0.2">
      <c r="A194" s="53" t="s">
        <v>431</v>
      </c>
      <c r="B194" s="85" t="s">
        <v>432</v>
      </c>
      <c r="C194" s="50" t="s">
        <v>431</v>
      </c>
      <c r="D194" s="242">
        <v>4968.8</v>
      </c>
      <c r="E194" s="242">
        <v>497.71</v>
      </c>
      <c r="F194" s="52">
        <f t="shared" si="31"/>
        <v>10.016704234422798</v>
      </c>
    </row>
    <row r="195" spans="1:6" ht="12.75" customHeight="1" x14ac:dyDescent="0.2">
      <c r="A195" s="53">
        <v>3299</v>
      </c>
      <c r="B195" s="85" t="s">
        <v>433</v>
      </c>
      <c r="C195" s="50" t="s">
        <v>434</v>
      </c>
      <c r="D195" s="242">
        <v>42315.74</v>
      </c>
      <c r="E195" s="242">
        <v>14501.38</v>
      </c>
      <c r="F195" s="52">
        <f t="shared" si="31"/>
        <v>34.269470414554966</v>
      </c>
    </row>
    <row r="196" spans="1:6" ht="12.75" customHeight="1" x14ac:dyDescent="0.2">
      <c r="A196" s="53">
        <v>34</v>
      </c>
      <c r="B196" s="232" t="s">
        <v>435</v>
      </c>
      <c r="C196" s="50" t="s">
        <v>436</v>
      </c>
      <c r="D196" s="51">
        <f t="shared" ref="D196:E196" si="44">D197+D202+D210</f>
        <v>5480.18</v>
      </c>
      <c r="E196" s="51">
        <f t="shared" si="44"/>
        <v>3083.63</v>
      </c>
      <c r="F196" s="52">
        <f t="shared" si="31"/>
        <v>56.268772193614083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5480.18</v>
      </c>
      <c r="E210" s="51">
        <f t="shared" si="47"/>
        <v>3083.63</v>
      </c>
      <c r="F210" s="52">
        <f t="shared" si="31"/>
        <v>56.268772193614083</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5480.18</v>
      </c>
      <c r="E213" s="242">
        <v>3083.63</v>
      </c>
      <c r="F213" s="52">
        <f t="shared" si="31"/>
        <v>56.268772193614083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54850.61</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37037.160000000003</v>
      </c>
      <c r="E244" s="51">
        <f t="shared" si="60"/>
        <v>0</v>
      </c>
      <c r="F244" s="52">
        <f t="shared" ref="F244:F251" si="61">IF(D244&lt;&gt;0,IF(E244/D244&gt;=100,"&gt;&gt;100",E244/D244*100),"-")</f>
        <v>0</v>
      </c>
    </row>
    <row r="245" spans="1:6" ht="12.75" customHeight="1" x14ac:dyDescent="0.2">
      <c r="A245" s="53" t="s">
        <v>533</v>
      </c>
      <c r="B245" s="85" t="s">
        <v>534</v>
      </c>
      <c r="C245" s="50" t="s">
        <v>533</v>
      </c>
      <c r="D245" s="242">
        <v>37037.160000000003</v>
      </c>
      <c r="E245" s="242"/>
      <c r="F245" s="52">
        <f t="shared" si="61"/>
        <v>0</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17813.45</v>
      </c>
      <c r="E247" s="51">
        <f t="shared" si="62"/>
        <v>0</v>
      </c>
      <c r="F247" s="52">
        <f t="shared" si="61"/>
        <v>0</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17813.45</v>
      </c>
      <c r="E250" s="242"/>
      <c r="F250" s="52">
        <f t="shared" si="61"/>
        <v>0</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349852.32</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349852.32</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349852.32</v>
      </c>
      <c r="E267" s="242"/>
      <c r="F267" s="52">
        <f t="shared" si="69"/>
        <v>0</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3704355.7899999996</v>
      </c>
      <c r="E289" s="51">
        <f t="shared" si="79"/>
        <v>2622248.0499999998</v>
      </c>
      <c r="F289" s="52">
        <f t="shared" si="76"/>
        <v>70.788234139896161</v>
      </c>
    </row>
    <row r="290" spans="1:6" ht="12.75" customHeight="1" x14ac:dyDescent="0.2">
      <c r="A290" s="53" t="s">
        <v>608</v>
      </c>
      <c r="B290" s="85" t="s">
        <v>619</v>
      </c>
      <c r="C290" s="50" t="s">
        <v>620</v>
      </c>
      <c r="D290" s="51">
        <f>IF(D6&gt;=D289,D6-D289,0)</f>
        <v>2061084.8700000015</v>
      </c>
      <c r="E290" s="51">
        <f>IF(E6&gt;=E289,E6-E289,0)</f>
        <v>478788.42000000039</v>
      </c>
      <c r="F290" s="52">
        <f t="shared" si="76"/>
        <v>23.229922598966048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1042606.97</v>
      </c>
      <c r="E292" s="242">
        <v>2878241.94</v>
      </c>
      <c r="F292" s="52">
        <f t="shared" si="76"/>
        <v>276.06202747714224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1772.58</v>
      </c>
      <c r="E295" s="242">
        <v>6561.6</v>
      </c>
      <c r="F295" s="52">
        <f t="shared" si="76"/>
        <v>370.17229123650276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2226931.9300000002</v>
      </c>
      <c r="E350" s="51">
        <f t="shared" si="95"/>
        <v>14282.77</v>
      </c>
      <c r="F350" s="52">
        <f t="shared" si="81"/>
        <v>0.64136536045805403</v>
      </c>
    </row>
    <row r="351" spans="1:6" ht="12.75" customHeight="1" x14ac:dyDescent="0.2">
      <c r="A351" s="53">
        <v>41</v>
      </c>
      <c r="B351" s="85" t="s">
        <v>740</v>
      </c>
      <c r="C351" s="50" t="s">
        <v>741</v>
      </c>
      <c r="D351" s="51">
        <f t="shared" ref="D351:E351" si="96">D352+D356</f>
        <v>6260</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6260</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6260</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2220671.9300000002</v>
      </c>
      <c r="E363" s="51">
        <f t="shared" si="99"/>
        <v>14282.77</v>
      </c>
      <c r="F363" s="52">
        <f t="shared" si="81"/>
        <v>0.64317334798751646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2219668.4500000002</v>
      </c>
      <c r="E369" s="51">
        <f t="shared" si="101"/>
        <v>12970.880000000001</v>
      </c>
      <c r="F369" s="52">
        <f t="shared" si="81"/>
        <v>0.58436114636850389</v>
      </c>
    </row>
    <row r="370" spans="1:6" ht="12.75" customHeight="1" x14ac:dyDescent="0.2">
      <c r="A370" s="53">
        <v>4221</v>
      </c>
      <c r="B370" s="85" t="s">
        <v>674</v>
      </c>
      <c r="C370" s="50" t="s">
        <v>766</v>
      </c>
      <c r="D370" s="242">
        <v>256859.37</v>
      </c>
      <c r="E370" s="242">
        <v>7912.5</v>
      </c>
      <c r="F370" s="52">
        <f t="shared" si="81"/>
        <v>3.080479407856525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1962809.08</v>
      </c>
      <c r="E376" s="242">
        <v>5058.38</v>
      </c>
      <c r="F376" s="52">
        <f t="shared" si="81"/>
        <v>0.25771125941602024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1003.48</v>
      </c>
      <c r="E383" s="51">
        <f t="shared" si="103"/>
        <v>1311.89</v>
      </c>
      <c r="F383" s="52">
        <f t="shared" si="81"/>
        <v>130.7340455215849</v>
      </c>
    </row>
    <row r="384" spans="1:6" ht="12.75" customHeight="1" x14ac:dyDescent="0.2">
      <c r="A384" s="53">
        <v>4241</v>
      </c>
      <c r="B384" s="85" t="s">
        <v>783</v>
      </c>
      <c r="C384" s="50" t="s">
        <v>784</v>
      </c>
      <c r="D384" s="242">
        <v>1003.48</v>
      </c>
      <c r="E384" s="242">
        <v>1311.89</v>
      </c>
      <c r="F384" s="52">
        <f t="shared" si="81"/>
        <v>130.7340455215849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2226931.9300000002</v>
      </c>
      <c r="E408" s="51">
        <f t="shared" si="111"/>
        <v>14282.77</v>
      </c>
      <c r="F408" s="52">
        <f t="shared" si="81"/>
        <v>0.64136536045805403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888308.94</v>
      </c>
      <c r="E410" s="242">
        <v>3115240.87</v>
      </c>
      <c r="F410" s="52">
        <f t="shared" si="81"/>
        <v>350.69340515699417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5765440.6600000011</v>
      </c>
      <c r="E412" s="51">
        <f>E6+E298</f>
        <v>3101036.47</v>
      </c>
      <c r="F412" s="52">
        <f t="shared" si="81"/>
        <v>53.786634064498372</v>
      </c>
    </row>
    <row r="413" spans="1:6" ht="12.75" customHeight="1" x14ac:dyDescent="0.2">
      <c r="A413" s="53" t="s">
        <v>608</v>
      </c>
      <c r="B413" s="85" t="s">
        <v>831</v>
      </c>
      <c r="C413" s="50" t="s">
        <v>832</v>
      </c>
      <c r="D413" s="51">
        <f t="shared" ref="D413:E413" si="112">D289+D350</f>
        <v>5931287.7199999997</v>
      </c>
      <c r="E413" s="51">
        <f t="shared" si="112"/>
        <v>2636530.8199999998</v>
      </c>
      <c r="F413" s="52">
        <f t="shared" si="81"/>
        <v>44.451237985130149</v>
      </c>
    </row>
    <row r="414" spans="1:6" ht="12.75" customHeight="1" x14ac:dyDescent="0.2">
      <c r="A414" s="53" t="s">
        <v>608</v>
      </c>
      <c r="B414" s="85" t="s">
        <v>833</v>
      </c>
      <c r="C414" s="50" t="s">
        <v>834</v>
      </c>
      <c r="D414" s="51">
        <f t="shared" ref="D414:E414" si="113">IF(D412&gt;=D413,D412-D413,0)</f>
        <v>0</v>
      </c>
      <c r="E414" s="51">
        <f t="shared" si="113"/>
        <v>464505.65000000037</v>
      </c>
      <c r="F414" s="52" t="str">
        <f t="shared" si="81"/>
        <v>-</v>
      </c>
    </row>
    <row r="415" spans="1:6" ht="12.75" customHeight="1" x14ac:dyDescent="0.2">
      <c r="A415" s="53" t="s">
        <v>608</v>
      </c>
      <c r="B415" s="85" t="s">
        <v>835</v>
      </c>
      <c r="C415" s="50" t="s">
        <v>836</v>
      </c>
      <c r="D415" s="51">
        <f t="shared" ref="D415:E415" si="114">IF(D413&gt;=D412,D413-D412,0)</f>
        <v>165847.05999999866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154298.03000000003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236998.93000000017</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3450.79</v>
      </c>
      <c r="E637" s="242">
        <v>3450.79</v>
      </c>
      <c r="F637" s="52">
        <f t="shared" si="119"/>
        <v>100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5765440.6600000011</v>
      </c>
      <c r="E639" s="51">
        <f t="shared" si="180"/>
        <v>3101036.47</v>
      </c>
      <c r="F639" s="52">
        <f t="shared" si="119"/>
        <v>53.786634064498372</v>
      </c>
    </row>
    <row r="640" spans="1:6" ht="12.75" customHeight="1" x14ac:dyDescent="0.2">
      <c r="A640" s="53" t="s">
        <v>608</v>
      </c>
      <c r="B640" s="85" t="s">
        <v>1277</v>
      </c>
      <c r="C640" s="50" t="s">
        <v>1278</v>
      </c>
      <c r="D640" s="51">
        <f t="shared" ref="D640:E640" si="181">D413+D528</f>
        <v>5931287.7199999997</v>
      </c>
      <c r="E640" s="51">
        <f t="shared" si="181"/>
        <v>2636530.8199999998</v>
      </c>
      <c r="F640" s="52">
        <f t="shared" si="119"/>
        <v>44.451237985130149</v>
      </c>
    </row>
    <row r="641" spans="1:6" ht="12.75" customHeight="1" x14ac:dyDescent="0.2">
      <c r="A641" s="53" t="s">
        <v>608</v>
      </c>
      <c r="B641" s="85" t="s">
        <v>1279</v>
      </c>
      <c r="C641" s="50" t="s">
        <v>1280</v>
      </c>
      <c r="D641" s="51">
        <f t="shared" ref="D641:E641" si="182">IF(D639&gt;=D640,D639-D640,0)</f>
        <v>0</v>
      </c>
      <c r="E641" s="51">
        <f t="shared" si="182"/>
        <v>464505.65000000037</v>
      </c>
      <c r="F641" s="52" t="str">
        <f t="shared" si="119"/>
        <v>-</v>
      </c>
    </row>
    <row r="642" spans="1:6" ht="12.75" customHeight="1" x14ac:dyDescent="0.2">
      <c r="A642" s="53" t="s">
        <v>608</v>
      </c>
      <c r="B642" s="85" t="s">
        <v>1281</v>
      </c>
      <c r="C642" s="50" t="s">
        <v>1282</v>
      </c>
      <c r="D642" s="51">
        <f t="shared" ref="D642:E642" si="183">IF(D640&gt;=D639,D640-D639,0)</f>
        <v>165847.05999999866</v>
      </c>
      <c r="E642" s="51">
        <f t="shared" si="183"/>
        <v>0</v>
      </c>
      <c r="F642" s="52">
        <f t="shared" si="119"/>
        <v>0</v>
      </c>
    </row>
    <row r="643" spans="1:6" ht="22.8" x14ac:dyDescent="0.2">
      <c r="A643" s="60" t="s">
        <v>1283</v>
      </c>
      <c r="B643" s="85" t="s">
        <v>1284</v>
      </c>
      <c r="C643" s="61" t="s">
        <v>1283</v>
      </c>
      <c r="D643" s="51">
        <f t="shared" ref="D643:E643" si="184">IF(D416-D417+D637-D638&gt;=0,D416-D417+D637-D638,0)</f>
        <v>157748.82000000004</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233548.14000000016</v>
      </c>
      <c r="F644" s="52" t="str">
        <f t="shared" si="119"/>
        <v>-</v>
      </c>
    </row>
    <row r="645" spans="1:6" ht="22.8" x14ac:dyDescent="0.2">
      <c r="A645" s="53" t="s">
        <v>608</v>
      </c>
      <c r="B645" s="85" t="s">
        <v>1287</v>
      </c>
      <c r="C645" s="50" t="s">
        <v>1288</v>
      </c>
      <c r="D645" s="51">
        <f t="shared" ref="D645:E645" si="186">IF(D641+D643-D642-D644&gt;=0,D641+D643-D642-D644,0)</f>
        <v>0</v>
      </c>
      <c r="E645" s="51">
        <f t="shared" si="186"/>
        <v>230957.51000000021</v>
      </c>
      <c r="F645" s="52" t="str">
        <f t="shared" si="119"/>
        <v>-</v>
      </c>
    </row>
    <row r="646" spans="1:6" ht="22.8" x14ac:dyDescent="0.2">
      <c r="A646" s="53" t="s">
        <v>608</v>
      </c>
      <c r="B646" s="85" t="s">
        <v>1289</v>
      </c>
      <c r="C646" s="50" t="s">
        <v>1290</v>
      </c>
      <c r="D646" s="51">
        <f t="shared" ref="D646:E646" si="187">IF(D642+D644-D641-D643&gt;=0,D642+D644-D641-D643,0)</f>
        <v>8098.2399999986228</v>
      </c>
      <c r="E646" s="51">
        <f t="shared" si="187"/>
        <v>0</v>
      </c>
      <c r="F646" s="52">
        <f t="shared" si="119"/>
        <v>0</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1786960.03</v>
      </c>
      <c r="E650" s="242">
        <v>0</v>
      </c>
      <c r="F650" s="52">
        <f t="shared" si="188"/>
        <v>0</v>
      </c>
    </row>
    <row r="651" spans="1:6" ht="12.75" customHeight="1" x14ac:dyDescent="0.2">
      <c r="A651" s="53" t="s">
        <v>1298</v>
      </c>
      <c r="B651" s="85" t="s">
        <v>1299</v>
      </c>
      <c r="C651" s="50" t="s">
        <v>1298</v>
      </c>
      <c r="D651" s="242">
        <v>1786719.93</v>
      </c>
      <c r="E651" s="242">
        <v>0</v>
      </c>
      <c r="F651" s="52">
        <f t="shared" si="188"/>
        <v>0</v>
      </c>
    </row>
    <row r="652" spans="1:6" ht="22.8" x14ac:dyDescent="0.2">
      <c r="A652" s="53">
        <v>11</v>
      </c>
      <c r="B652" s="85" t="s">
        <v>1300</v>
      </c>
      <c r="C652" s="50" t="s">
        <v>1301</v>
      </c>
      <c r="D652" s="51">
        <f t="shared" ref="D652:E652" si="189">+D649+D650-D651</f>
        <v>240.10000000009313</v>
      </c>
      <c r="E652" s="51">
        <f t="shared" si="189"/>
        <v>0</v>
      </c>
      <c r="F652" s="52">
        <f t="shared" si="188"/>
        <v>0</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80</v>
      </c>
      <c r="E654" s="262">
        <v>79</v>
      </c>
      <c r="F654" s="52">
        <f t="shared" si="188"/>
        <v>98.75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70</v>
      </c>
      <c r="E656" s="262">
        <v>65</v>
      </c>
      <c r="F656" s="52">
        <f t="shared" si="188"/>
        <v>92.857142857142861</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27357.35</v>
      </c>
      <c r="E661" s="242">
        <v>0</v>
      </c>
      <c r="F661" s="52">
        <f t="shared" si="188"/>
        <v>0</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266.08</v>
      </c>
      <c r="E670" s="242">
        <v>0</v>
      </c>
      <c r="F670" s="52">
        <f t="shared" si="188"/>
        <v>0</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1719845.3</v>
      </c>
      <c r="E675" s="242">
        <v>2078221.811</v>
      </c>
      <c r="F675" s="52">
        <f t="shared" si="188"/>
        <v>120.83771784590161</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324071.84000000003</v>
      </c>
      <c r="E677" s="242">
        <v>1021.08</v>
      </c>
      <c r="F677" s="52">
        <f t="shared" si="188"/>
        <v>0.31507828634539797</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1184386.6200000001</v>
      </c>
      <c r="E694" s="242">
        <v>536293.27</v>
      </c>
      <c r="F694" s="52">
        <f t="shared" si="188"/>
        <v>45.280254010299437</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1831405.45</v>
      </c>
      <c r="E698" s="242">
        <v>0</v>
      </c>
      <c r="F698" s="52">
        <f t="shared" si="188"/>
        <v>0</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339.35</v>
      </c>
      <c r="E710" s="242">
        <v>584.48</v>
      </c>
      <c r="F710" s="52">
        <f t="shared" si="188"/>
        <v>172.23515544423159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3713.26</v>
      </c>
      <c r="E717" s="242">
        <v>1765.76</v>
      </c>
      <c r="F717" s="52">
        <f t="shared" si="188"/>
        <v>47.552824202991438</v>
      </c>
    </row>
    <row r="718" spans="1:6" ht="12.75" customHeight="1" x14ac:dyDescent="0.2">
      <c r="A718" s="53">
        <v>32121</v>
      </c>
      <c r="B718" s="85" t="s">
        <v>1415</v>
      </c>
      <c r="C718" s="50" t="s">
        <v>1416</v>
      </c>
      <c r="D718" s="242">
        <v>45163.22</v>
      </c>
      <c r="E718" s="242">
        <v>45632.35</v>
      </c>
      <c r="F718" s="52">
        <f t="shared" si="188"/>
        <v>101.03874347311816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3874.75</v>
      </c>
      <c r="E720" s="242">
        <v>4173.74</v>
      </c>
      <c r="F720" s="52">
        <f t="shared" si="188"/>
        <v>107.71636879798696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2235.12</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871.58</v>
      </c>
      <c r="E726" s="242">
        <v>3617.25</v>
      </c>
      <c r="F726" s="52">
        <f t="shared" si="190"/>
        <v>415.02214369306313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37037.160000000003</v>
      </c>
      <c r="E791" s="242">
        <v>0</v>
      </c>
      <c r="F791" s="52">
        <f t="shared" si="190"/>
        <v>0</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E263" sqref="E26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2149877.94</v>
      </c>
      <c r="E6" s="229">
        <f t="shared" si="0"/>
        <v>1769149.900227</v>
      </c>
      <c r="F6" s="230">
        <f t="shared" ref="F6:F260" si="1">IF(D6&gt;0,IF(E6/D6&gt;=100,"&gt;&gt;100",E6/D6*100),"-")</f>
        <v>82.290713687075652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1532991.7199999997</v>
      </c>
      <c r="E7" s="104">
        <f t="shared" si="2"/>
        <v>1335605.870227</v>
      </c>
      <c r="F7" s="93">
        <f t="shared" si="1"/>
        <v>87.124141168029283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154782.70000000001</v>
      </c>
      <c r="E8" s="104">
        <f>E9+E10-E11</f>
        <v>149549.78</v>
      </c>
      <c r="F8" s="93">
        <f t="shared" si="1"/>
        <v>96.619182893178618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149539.15</v>
      </c>
      <c r="E9" s="247">
        <v>149539.15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9667.1299999999992</v>
      </c>
      <c r="E10" s="247">
        <v>9667.1299999999992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4423.58</v>
      </c>
      <c r="E11" s="247">
        <v>9656.5</v>
      </c>
      <c r="F11" s="93">
        <f t="shared" si="1"/>
        <v>218.29604076336361</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1375056.8499999999</v>
      </c>
      <c r="E12" s="104">
        <f t="shared" si="3"/>
        <v>1182903.920227</v>
      </c>
      <c r="F12" s="93">
        <f t="shared" si="1"/>
        <v>86.025819239909978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421206.57999999984</v>
      </c>
      <c r="E13" s="104">
        <f t="shared" si="4"/>
        <v>402293.1399999999</v>
      </c>
      <c r="F13" s="93">
        <f t="shared" si="1"/>
        <v>95.509699777244705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1513076.2</v>
      </c>
      <c r="E15" s="247">
        <v>1513076.2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1091869.6200000001</v>
      </c>
      <c r="E18" s="247">
        <v>1110783.06</v>
      </c>
      <c r="F18" s="93">
        <f t="shared" si="1"/>
        <v>101.73220681787996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938259.90999999992</v>
      </c>
      <c r="E19" s="104">
        <f t="shared" si="5"/>
        <v>776372.32022700016</v>
      </c>
      <c r="F19" s="93">
        <f t="shared" si="1"/>
        <v>82.745976029925458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702049.53</v>
      </c>
      <c r="E20" s="247">
        <v>696264.81</v>
      </c>
      <c r="F20" s="93">
        <f t="shared" si="1"/>
        <v>99.176023948053924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14440.37</v>
      </c>
      <c r="E21" s="247">
        <v>25356.77</v>
      </c>
      <c r="F21" s="93">
        <f t="shared" si="1"/>
        <v>175.59640092324506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68096.639999999999</v>
      </c>
      <c r="E22" s="247">
        <v>68096.639999999999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3738.34</v>
      </c>
      <c r="E23" s="247">
        <v>3738.34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268036.09999999998</v>
      </c>
      <c r="E24" s="247">
        <v>270992.67</v>
      </c>
      <c r="F24" s="93">
        <f t="shared" si="1"/>
        <v>101.10304917882331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9295.81</v>
      </c>
      <c r="E25" s="247">
        <v>9295.8102269999999</v>
      </c>
      <c r="F25" s="93">
        <f t="shared" si="1"/>
        <v>100.00000244196042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927485.17</v>
      </c>
      <c r="E26" s="247">
        <v>927485.17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1054882.05</v>
      </c>
      <c r="E28" s="247">
        <v>1224857.8899999999</v>
      </c>
      <c r="F28" s="93">
        <f t="shared" si="1"/>
        <v>116.11325550567477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12311.759999999998</v>
      </c>
      <c r="E29" s="104">
        <f t="shared" si="6"/>
        <v>739.90999999999622</v>
      </c>
      <c r="F29" s="93">
        <f t="shared" si="1"/>
        <v>6.0097825168781416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38303.57</v>
      </c>
      <c r="E30" s="247">
        <v>38303.56</v>
      </c>
      <c r="F30" s="93">
        <f t="shared" si="1"/>
        <v>99.999973892772914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25991.81</v>
      </c>
      <c r="E34" s="247">
        <v>37563.65</v>
      </c>
      <c r="F34" s="93">
        <f t="shared" si="1"/>
        <v>144.52110106991393</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3278.5999999999913</v>
      </c>
      <c r="E35" s="104">
        <f t="shared" si="7"/>
        <v>3498.5500000000029</v>
      </c>
      <c r="F35" s="93">
        <f t="shared" si="1"/>
        <v>106.70865613371599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119873.18</v>
      </c>
      <c r="E36" s="247">
        <v>121185</v>
      </c>
      <c r="F36" s="93">
        <f t="shared" si="1"/>
        <v>101.09433986818404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10259.469999999999</v>
      </c>
      <c r="E37" s="247">
        <v>10259.469999999999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126854.05</v>
      </c>
      <c r="E40" s="247">
        <v>127945.92</v>
      </c>
      <c r="F40" s="93">
        <f t="shared" si="1"/>
        <v>100.8607293184569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3424.08</v>
      </c>
      <c r="E47" s="247">
        <v>3424.08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3424.08</v>
      </c>
      <c r="E50" s="247">
        <v>3424.08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76102.13</v>
      </c>
      <c r="E54" s="247">
        <v>83001.59</v>
      </c>
      <c r="F54" s="93">
        <f t="shared" si="1"/>
        <v>109.06605373594667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76102.13</v>
      </c>
      <c r="E55" s="247">
        <v>83001.59</v>
      </c>
      <c r="F55" s="93">
        <f t="shared" si="1"/>
        <v>109.06605373594667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3152.17</v>
      </c>
      <c r="E56" s="104">
        <f t="shared" si="11"/>
        <v>3152.17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3152.17</v>
      </c>
      <c r="E57" s="247">
        <v>3152.17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616886.22000000009</v>
      </c>
      <c r="E68" s="104">
        <f t="shared" si="13"/>
        <v>433544.02999999997</v>
      </c>
      <c r="F68" s="93">
        <f t="shared" si="1"/>
        <v>70.279415546030492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240.1</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240.1</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10948.24</v>
      </c>
      <c r="E78" s="104">
        <f>E79+SUM(E82:E84)-E85+E86</f>
        <v>2116.33</v>
      </c>
      <c r="F78" s="93">
        <f t="shared" si="1"/>
        <v>19.330321585935273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10948.24</v>
      </c>
      <c r="E86" s="247">
        <v>2116.33</v>
      </c>
      <c r="F86" s="93">
        <f t="shared" si="1"/>
        <v>19.330321585935273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605697.88000000012</v>
      </c>
      <c r="E146" s="104">
        <f t="shared" si="26"/>
        <v>431427.69999999995</v>
      </c>
      <c r="F146" s="93">
        <f t="shared" si="1"/>
        <v>71.228200435504235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518532.33</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518532.33</v>
      </c>
      <c r="E151" s="247">
        <v>0</v>
      </c>
      <c r="F151" s="93">
        <f t="shared" si="1"/>
        <v>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2002.51</v>
      </c>
      <c r="E160" s="247">
        <v>7021.48</v>
      </c>
      <c r="F160" s="93">
        <f t="shared" si="1"/>
        <v>350.63395438724399</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85392.98</v>
      </c>
      <c r="E161" s="247">
        <v>424866.11</v>
      </c>
      <c r="F161" s="93">
        <f t="shared" si="1"/>
        <v>497.54219843364177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229.94</v>
      </c>
      <c r="E163" s="247">
        <v>459.89</v>
      </c>
      <c r="F163" s="93">
        <f t="shared" si="1"/>
        <v>200.00434896059841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2149877.9399999995</v>
      </c>
      <c r="E175" s="104">
        <f t="shared" si="30"/>
        <v>1769149.9</v>
      </c>
      <c r="F175" s="93">
        <f t="shared" si="1"/>
        <v>82.29071367651693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218996.39999999997</v>
      </c>
      <c r="E176" s="104">
        <f t="shared" si="31"/>
        <v>223938.83</v>
      </c>
      <c r="F176" s="93">
        <f t="shared" si="1"/>
        <v>102.25685445057546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218350.12999999998</v>
      </c>
      <c r="E177" s="104">
        <f t="shared" si="32"/>
        <v>218083.44999999998</v>
      </c>
      <c r="F177" s="93">
        <f t="shared" si="1"/>
        <v>99.87786588448563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165538.76999999999</v>
      </c>
      <c r="E178" s="247">
        <v>173983.25</v>
      </c>
      <c r="F178" s="93">
        <f t="shared" si="1"/>
        <v>105.10120982534788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41862.559999999998</v>
      </c>
      <c r="E179" s="247">
        <v>41983.87</v>
      </c>
      <c r="F179" s="93">
        <f t="shared" si="1"/>
        <v>100.28978160915148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0.56000000000000005</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0.56000000000000005</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10948.24</v>
      </c>
      <c r="E188" s="247">
        <v>2116.33</v>
      </c>
      <c r="F188" s="93">
        <f t="shared" si="1"/>
        <v>19.330321585935273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646.27</v>
      </c>
      <c r="E189" s="247">
        <v>5855.38</v>
      </c>
      <c r="F189" s="93">
        <f t="shared" si="1"/>
        <v>906.02689278474941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1930881.5399999996</v>
      </c>
      <c r="E237" s="104">
        <f t="shared" si="41"/>
        <v>1545211.0699999998</v>
      </c>
      <c r="F237" s="93">
        <f t="shared" si="1"/>
        <v>80.026197257031114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1418674.8699999999</v>
      </c>
      <c r="E238" s="104">
        <f t="shared" si="42"/>
        <v>1307691.96</v>
      </c>
      <c r="F238" s="93">
        <f t="shared" si="1"/>
        <v>92.177001767853966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1441670.19</v>
      </c>
      <c r="E239" s="104">
        <f t="shared" si="43"/>
        <v>1330687.28</v>
      </c>
      <c r="F239" s="93">
        <f t="shared" si="1"/>
        <v>92.301782282118211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1441670.19</v>
      </c>
      <c r="E240" s="247">
        <v>1330687.28</v>
      </c>
      <c r="F240" s="93">
        <f t="shared" si="1"/>
        <v>92.301782282118211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22995.32</v>
      </c>
      <c r="E242" s="104">
        <f t="shared" si="44"/>
        <v>22995.32</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22995.32</v>
      </c>
      <c r="E244" s="247">
        <v>22995.32</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-8098.2400000002235</v>
      </c>
      <c r="E245" s="104">
        <f t="shared" si="45"/>
        <v>230957.50999999978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3107142.63</v>
      </c>
      <c r="E246" s="104">
        <f t="shared" si="46"/>
        <v>3360481.15</v>
      </c>
      <c r="F246" s="93">
        <f t="shared" si="1"/>
        <v>108.15342422822734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3103691.84</v>
      </c>
      <c r="E247" s="247">
        <v>3357030.36</v>
      </c>
      <c r="F247" s="93">
        <f t="shared" si="1"/>
        <v>108.16248948220324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3450.79</v>
      </c>
      <c r="E249" s="247">
        <v>3450.79</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3115240.87</v>
      </c>
      <c r="E250" s="104">
        <f t="shared" si="47"/>
        <v>3129523.64</v>
      </c>
      <c r="F250" s="93">
        <f t="shared" si="1"/>
        <v>100.45848043846446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3115240.87</v>
      </c>
      <c r="E252" s="247">
        <v>3129523.64</v>
      </c>
      <c r="F252" s="93">
        <f t="shared" si="1"/>
        <v>100.45848043846446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520304.91</v>
      </c>
      <c r="E255" s="247">
        <v>6561.6</v>
      </c>
      <c r="F255" s="93">
        <f t="shared" si="1"/>
        <v>1.2611066845400327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53501.98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53501.98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232283.69</v>
      </c>
      <c r="E264" s="247">
        <v>424866.11</v>
      </c>
      <c r="F264" s="93">
        <f t="shared" si="50"/>
        <v>182.90828340121513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373644.13</v>
      </c>
      <c r="E265" s="247">
        <v>7021.48</v>
      </c>
      <c r="F265" s="93">
        <f t="shared" si="50"/>
        <v>1.8791891632286581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10948.24</v>
      </c>
      <c r="E268" s="247">
        <v>2116.33</v>
      </c>
      <c r="F268" s="93">
        <f t="shared" si="50"/>
        <v>19.330321585935273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85392.98</v>
      </c>
      <c r="E286" s="247">
        <v>338463.17</v>
      </c>
      <c r="F286" s="93">
        <f t="shared" si="50"/>
        <v>396.35947826156206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891.41</v>
      </c>
      <c r="E287" s="247">
        <v>8631.07</v>
      </c>
      <c r="F287" s="93">
        <f t="shared" si="50"/>
        <v>968.24917826813692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217458.72</v>
      </c>
      <c r="E288" s="247">
        <v>209452.38</v>
      </c>
      <c r="F288" s="93">
        <f t="shared" si="50"/>
        <v>96.318225362496392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10.53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635.74</v>
      </c>
      <c r="E290" s="247">
        <v>5855.38</v>
      </c>
      <c r="F290" s="93">
        <f t="shared" si="50"/>
        <v>921.03375593796204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10948.24</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2116.33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1" sqref="E12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5931287.7199999997</v>
      </c>
      <c r="E114" s="81">
        <f t="shared" si="22"/>
        <v>2636530.8199999998</v>
      </c>
      <c r="F114" s="63">
        <f t="shared" si="1"/>
        <v>44.451237985130149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5931287.7199999997</v>
      </c>
      <c r="E118" s="81">
        <f t="shared" si="24"/>
        <v>2636530.8199999998</v>
      </c>
      <c r="F118" s="63">
        <f t="shared" si="1"/>
        <v>44.451237985130149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5931287.7199999997</v>
      </c>
      <c r="E120" s="249">
        <v>2636530.8199999998</v>
      </c>
      <c r="F120" s="63">
        <f t="shared" si="1"/>
        <v>44.451237985130149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5931287.7199999997</v>
      </c>
      <c r="E141" s="106">
        <f t="shared" si="28"/>
        <v>2636530.8199999998</v>
      </c>
      <c r="F141" s="82">
        <f t="shared" si="1"/>
        <v>44.451237985130149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44" sqref="D4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137753.98000000001</v>
      </c>
      <c r="E5" s="107">
        <f t="shared" si="0"/>
        <v>49520.72</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51351.040000000001</v>
      </c>
      <c r="E6" s="108">
        <f t="shared" si="1"/>
        <v>49520.72</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51351.040000000001</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51351.040000000001</v>
      </c>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49520.72</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v>49520.72</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86402.94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86402.94</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86402.94</v>
      </c>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109821.56</v>
      </c>
      <c r="E38" s="108">
        <f>E39+E44</f>
        <v>151009.57</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109821.56</v>
      </c>
      <c r="E44" s="108">
        <f t="shared" si="6"/>
        <v>151009.57</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109821.56</v>
      </c>
      <c r="E45" s="250">
        <v>151009.57</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33" sqref="D3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218996.4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2998635.2899999996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2984652.5199999996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2045157.7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555146.97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3083.63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381264.22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13982.77</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2993692.86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2984919.1999999997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2036713.22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555025.66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3084.19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390096.13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8773.66</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223938.82999999961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8631.07</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8631.07</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8631.07</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8631.07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215307.75999999998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2116.33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207336.05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5855.38</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314" zoomScale="98" zoomScaleNormal="98" workbookViewId="0">
      <selection sqref="A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17835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2025-01-31T08:10:13Z</cp:lastPrinted>
  <dcterms:created xsi:type="dcterms:W3CDTF">2022-04-01T05:14:30Z</dcterms:created>
  <dcterms:modified xsi:type="dcterms:W3CDTF">2025-02-03T06:17:43Z</dcterms:modified>
</cp:coreProperties>
</file>