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tonija\Desktop\Razno\IZVRŠENJE FIN.PLANA\2025\1-12\"/>
    </mc:Choice>
  </mc:AlternateContent>
  <bookViews>
    <workbookView xWindow="0" yWindow="0" windowWidth="28800" windowHeight="1032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7" i="1" l="1"/>
  <c r="I217" i="1"/>
  <c r="F80" i="1" l="1"/>
  <c r="F217" i="1"/>
  <c r="H230" i="1" l="1"/>
  <c r="J230" i="1"/>
  <c r="K230" i="1"/>
  <c r="G229" i="1"/>
  <c r="H229" i="1"/>
  <c r="I229" i="1"/>
  <c r="J229" i="1"/>
  <c r="K229" i="1"/>
  <c r="L229" i="1"/>
  <c r="L191" i="1"/>
  <c r="I191" i="1"/>
  <c r="G191" i="1"/>
  <c r="F191" i="1"/>
  <c r="L185" i="1"/>
  <c r="I185" i="1"/>
  <c r="G185" i="1"/>
  <c r="F185" i="1"/>
  <c r="L154" i="1"/>
  <c r="I154" i="1"/>
  <c r="G154" i="1"/>
  <c r="F154" i="1"/>
  <c r="L223" i="1"/>
  <c r="I223" i="1"/>
  <c r="G223" i="1"/>
  <c r="F223" i="1"/>
  <c r="G128" i="1"/>
  <c r="F128" i="1"/>
  <c r="O38" i="1"/>
  <c r="N191" i="1" l="1"/>
  <c r="N185" i="1"/>
  <c r="L157" i="1"/>
  <c r="I157" i="1"/>
  <c r="I230" i="1" s="1"/>
  <c r="G157" i="1"/>
  <c r="F157" i="1"/>
  <c r="N124" i="1"/>
  <c r="N125" i="1"/>
  <c r="N126" i="1"/>
  <c r="L128" i="1"/>
  <c r="I128" i="1"/>
  <c r="H128" i="1"/>
  <c r="J128" i="1"/>
  <c r="K128" i="1"/>
  <c r="M128" i="1"/>
  <c r="O157" i="1" l="1"/>
  <c r="N157" i="1"/>
  <c r="N128" i="1"/>
  <c r="O128" i="1"/>
  <c r="G217" i="1"/>
  <c r="F229" i="1"/>
  <c r="O217" i="1" l="1"/>
  <c r="O221" i="1"/>
  <c r="N221" i="1"/>
  <c r="O220" i="1"/>
  <c r="O219" i="1"/>
  <c r="N219" i="1"/>
  <c r="O130" i="1"/>
  <c r="O53" i="1"/>
  <c r="N223" i="1" l="1"/>
  <c r="O223" i="1"/>
  <c r="N217" i="1"/>
  <c r="N154" i="1"/>
  <c r="O155" i="1" l="1"/>
  <c r="N155" i="1"/>
  <c r="O64" i="1"/>
  <c r="O65" i="1"/>
  <c r="O66" i="1"/>
  <c r="N64" i="1"/>
  <c r="N65" i="1"/>
  <c r="O206" i="1"/>
  <c r="N206" i="1"/>
  <c r="O79" i="1"/>
  <c r="O78" i="1"/>
  <c r="N78" i="1"/>
  <c r="O63" i="1"/>
  <c r="L226" i="1"/>
  <c r="I226" i="1"/>
  <c r="G226" i="1"/>
  <c r="F226" i="1"/>
  <c r="O225" i="1"/>
  <c r="N225" i="1"/>
  <c r="L118" i="1"/>
  <c r="I62" i="1"/>
  <c r="L62" i="1"/>
  <c r="I118" i="1"/>
  <c r="O214" i="1"/>
  <c r="N214" i="1"/>
  <c r="N212" i="1"/>
  <c r="O133" i="1"/>
  <c r="O134" i="1"/>
  <c r="O136" i="1"/>
  <c r="O140" i="1"/>
  <c r="O144" i="1"/>
  <c r="O145" i="1"/>
  <c r="O146" i="1"/>
  <c r="O152" i="1"/>
  <c r="O131" i="1"/>
  <c r="N133" i="1"/>
  <c r="N136" i="1"/>
  <c r="N140" i="1"/>
  <c r="N144" i="1"/>
  <c r="N145" i="1"/>
  <c r="N131" i="1"/>
  <c r="O154" i="1"/>
  <c r="O194" i="1"/>
  <c r="O197" i="1"/>
  <c r="O198" i="1"/>
  <c r="O200" i="1"/>
  <c r="O201" i="1"/>
  <c r="O202" i="1"/>
  <c r="O193" i="1"/>
  <c r="N194" i="1"/>
  <c r="N198" i="1"/>
  <c r="N200" i="1"/>
  <c r="N193" i="1"/>
  <c r="G205" i="1"/>
  <c r="F205" i="1"/>
  <c r="L205" i="1"/>
  <c r="I205" i="1"/>
  <c r="O83" i="1"/>
  <c r="O85" i="1"/>
  <c r="O87" i="1"/>
  <c r="O88" i="1"/>
  <c r="O89" i="1"/>
  <c r="O92" i="1"/>
  <c r="O95" i="1"/>
  <c r="O106" i="1"/>
  <c r="O108" i="1"/>
  <c r="O115" i="1"/>
  <c r="O82" i="1"/>
  <c r="N83" i="1"/>
  <c r="N85" i="1"/>
  <c r="N87" i="1"/>
  <c r="N88" i="1"/>
  <c r="N89" i="1"/>
  <c r="N90" i="1"/>
  <c r="N92" i="1"/>
  <c r="N106" i="1"/>
  <c r="N108" i="1"/>
  <c r="N109" i="1"/>
  <c r="N111" i="1"/>
  <c r="N115" i="1"/>
  <c r="N82" i="1"/>
  <c r="G118" i="1"/>
  <c r="F118" i="1"/>
  <c r="N74" i="1"/>
  <c r="N75" i="1"/>
  <c r="N69" i="1"/>
  <c r="O73" i="1"/>
  <c r="O74" i="1"/>
  <c r="O75" i="1"/>
  <c r="O69" i="1"/>
  <c r="O37" i="1"/>
  <c r="G62" i="1"/>
  <c r="F62" i="1"/>
  <c r="N50" i="1"/>
  <c r="N51" i="1"/>
  <c r="N54" i="1"/>
  <c r="O39" i="1"/>
  <c r="O41" i="1"/>
  <c r="O42" i="1"/>
  <c r="O44" i="1"/>
  <c r="O45" i="1"/>
  <c r="O47" i="1"/>
  <c r="O48" i="1"/>
  <c r="O49" i="1"/>
  <c r="O50" i="1"/>
  <c r="O51" i="1"/>
  <c r="O52" i="1"/>
  <c r="O54" i="1"/>
  <c r="O55" i="1"/>
  <c r="O56" i="1"/>
  <c r="O57" i="1"/>
  <c r="N17" i="1"/>
  <c r="N6" i="1"/>
  <c r="N8" i="1"/>
  <c r="N9" i="1"/>
  <c r="N10" i="1"/>
  <c r="N11" i="1"/>
  <c r="N13" i="1"/>
  <c r="N14" i="1"/>
  <c r="N15" i="1"/>
  <c r="N18" i="1"/>
  <c r="N19" i="1"/>
  <c r="N20" i="1"/>
  <c r="N22" i="1"/>
  <c r="N23" i="1"/>
  <c r="N25" i="1"/>
  <c r="N26" i="1"/>
  <c r="N27" i="1"/>
  <c r="N29" i="1"/>
  <c r="N30" i="1"/>
  <c r="N32" i="1"/>
  <c r="N33" i="1"/>
  <c r="N5" i="1"/>
  <c r="O6" i="1"/>
  <c r="O8" i="1"/>
  <c r="O9" i="1"/>
  <c r="O10" i="1"/>
  <c r="O11" i="1"/>
  <c r="O13" i="1"/>
  <c r="O14" i="1"/>
  <c r="O15" i="1"/>
  <c r="O17" i="1"/>
  <c r="O18" i="1"/>
  <c r="O19" i="1"/>
  <c r="O20" i="1"/>
  <c r="O22" i="1"/>
  <c r="O23" i="1"/>
  <c r="O25" i="1"/>
  <c r="O26" i="1"/>
  <c r="O27" i="1"/>
  <c r="O29" i="1"/>
  <c r="O30" i="1"/>
  <c r="O32" i="1"/>
  <c r="O33" i="1"/>
  <c r="O5" i="1"/>
  <c r="F34" i="1"/>
  <c r="F67" i="1"/>
  <c r="F77" i="1"/>
  <c r="F209" i="1"/>
  <c r="F230" i="1" s="1"/>
  <c r="M230" i="1"/>
  <c r="L77" i="1"/>
  <c r="I77" i="1"/>
  <c r="G209" i="1"/>
  <c r="G80" i="1"/>
  <c r="G67" i="1"/>
  <c r="G77" i="1"/>
  <c r="G34" i="1"/>
  <c r="I80" i="1"/>
  <c r="G230" i="1" l="1"/>
  <c r="N62" i="1"/>
  <c r="O62" i="1"/>
  <c r="O77" i="1"/>
  <c r="N77" i="1"/>
  <c r="N226" i="1"/>
  <c r="O226" i="1"/>
  <c r="O118" i="1"/>
  <c r="O205" i="1"/>
  <c r="N118" i="1"/>
  <c r="N205" i="1"/>
  <c r="O212" i="1"/>
  <c r="L80" i="1" l="1"/>
  <c r="O80" i="1" s="1"/>
  <c r="L67" i="1"/>
  <c r="L209" i="1"/>
  <c r="L230" i="1" s="1"/>
  <c r="N80" i="1" l="1"/>
  <c r="N67" i="1"/>
  <c r="N209" i="1"/>
  <c r="I209" i="1"/>
  <c r="I67" i="1"/>
  <c r="O67" i="1" s="1"/>
  <c r="O209" i="1" l="1"/>
  <c r="L34" i="1"/>
  <c r="I34" i="1"/>
  <c r="O34" i="1" l="1"/>
  <c r="N34" i="1"/>
  <c r="N230" i="1"/>
  <c r="F233" i="1" l="1"/>
  <c r="O230" i="1"/>
  <c r="O229" i="1"/>
  <c r="F232" i="1"/>
  <c r="N229" i="1"/>
</calcChain>
</file>

<file path=xl/sharedStrings.xml><?xml version="1.0" encoding="utf-8"?>
<sst xmlns="http://schemas.openxmlformats.org/spreadsheetml/2006/main" count="497" uniqueCount="152">
  <si>
    <t>cto.</t>
  </si>
  <si>
    <t>Naziv prihoda/rashoda</t>
  </si>
  <si>
    <t>5.2. DECENTRALIZIRANA SREDSTVA</t>
  </si>
  <si>
    <t>Ostali rashodi za zaposlene</t>
  </si>
  <si>
    <t>Službena putovanja</t>
  </si>
  <si>
    <t>Stručno usavršavanje zaposlenika</t>
  </si>
  <si>
    <t>Energija</t>
  </si>
  <si>
    <t>Usluge promidžbe i informiranja</t>
  </si>
  <si>
    <t>Komunalne usluge</t>
  </si>
  <si>
    <t>Zakupnine i najamnine</t>
  </si>
  <si>
    <t>Intelektualne i osobne usluge</t>
  </si>
  <si>
    <t>Računalne usluge</t>
  </si>
  <si>
    <t>Ostale usluge</t>
  </si>
  <si>
    <t>Premije osiguranja</t>
  </si>
  <si>
    <t>Reprezentacija</t>
  </si>
  <si>
    <t>Pristojbe i naknade</t>
  </si>
  <si>
    <t>Troškovi sudskih postupaka</t>
  </si>
  <si>
    <t>Ostali nespomenuti rashodi poslovanja</t>
  </si>
  <si>
    <t>Bankarske usluge i usluge platnog prometa</t>
  </si>
  <si>
    <t>Zatezne kamate</t>
  </si>
  <si>
    <t>Materijal i sirovine</t>
  </si>
  <si>
    <t>3.1. VLASTITI PRIHODI</t>
  </si>
  <si>
    <t>Usluge telefona, pošte i prijevoza</t>
  </si>
  <si>
    <t>Uredska oprema i namještaj</t>
  </si>
  <si>
    <t>Knjige</t>
  </si>
  <si>
    <t>4.2. PRIHODI ZA POSEBNE NAMJENE</t>
  </si>
  <si>
    <t>5.3. POMOĆI</t>
  </si>
  <si>
    <t>Plaće za redovan rad</t>
  </si>
  <si>
    <t>6.2. DONACIJE</t>
  </si>
  <si>
    <t>5.1. POMOĆI - BPŽ</t>
  </si>
  <si>
    <t>POMOĆNICI U NASTAVI</t>
  </si>
  <si>
    <t>Zdravstvene i veterinarske usluge</t>
  </si>
  <si>
    <t>SUMA -RASHODI</t>
  </si>
  <si>
    <t>Višak prihoda</t>
  </si>
  <si>
    <t>SUMA - PRIHODI</t>
  </si>
  <si>
    <t>SUMA - RASHODI</t>
  </si>
  <si>
    <t>SUMA - PRIHODI/RASHODI</t>
  </si>
  <si>
    <t>SIUMA - PRIHODI</t>
  </si>
  <si>
    <t>Ostali nespomenuti prihodi</t>
  </si>
  <si>
    <t>SVEUKUPNO - RASHODI</t>
  </si>
  <si>
    <t>SVEUKUPNO - PRIHODI</t>
  </si>
  <si>
    <t>Sitni inventar i auto gume</t>
  </si>
  <si>
    <t>Indeks 4/1</t>
  </si>
  <si>
    <t>Indeks 4/3</t>
  </si>
  <si>
    <t>Ostvareno            1.1.-31.12.2024.</t>
  </si>
  <si>
    <t>Naknade troškova osobama izvan radnog odnosa</t>
  </si>
  <si>
    <t>Naknade za prijevoz, za rad na terenu i odvojeni život</t>
  </si>
  <si>
    <t>Uredski materijal i ostali materijalni rashodi</t>
  </si>
  <si>
    <t>Materijal i dijelovi za tekuće i investicijsko održavanje</t>
  </si>
  <si>
    <t>Službena, radna i zaštitna odjeća i obuća</t>
  </si>
  <si>
    <t>Usluge tekućeg i investicijskog održavanja</t>
  </si>
  <si>
    <t>Članarine i norme</t>
  </si>
  <si>
    <t>3121</t>
  </si>
  <si>
    <t>3211</t>
  </si>
  <si>
    <t>3212</t>
  </si>
  <si>
    <t>3213</t>
  </si>
  <si>
    <t>3221</t>
  </si>
  <si>
    <t>3223</t>
  </si>
  <si>
    <t>3224</t>
  </si>
  <si>
    <t>3225</t>
  </si>
  <si>
    <t>3227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</si>
  <si>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</si>
  <si>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</si>
  <si>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</si>
  <si>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</si>
  <si>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</si>
  <si>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</si>
  <si>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</si>
  <si>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</si>
  <si>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</si>
  <si>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3241</t>
  </si>
  <si>
    <t>3292</t>
  </si>
  <si>
    <t>3293</t>
  </si>
  <si>
    <t>3294</t>
  </si>
  <si>
    <t>3295</t>
  </si>
  <si>
    <t>3299</t>
  </si>
  <si>
    <t>3431</t>
  </si>
  <si>
    <t>3433</t>
  </si>
  <si>
    <t>4241</t>
  </si>
  <si>
    <t>Ostali troškovi nužni za ostvarivanje nastavnog plana i programa</t>
  </si>
  <si>
    <t>Plaće za prekovremeni rad</t>
  </si>
  <si>
    <t>Instrumenti, uređaji i strojevi</t>
  </si>
  <si>
    <t>Uređaji, strojevi i oprema za ostale namjene</t>
  </si>
  <si>
    <t>Predujmovi za nabavu proizvedene dugotrajne imovine</t>
  </si>
  <si>
    <t>Dodatna ulaganja na građevinskim objektima</t>
  </si>
  <si>
    <t>Dodatna ulaganja na postrojenjima i opremi</t>
  </si>
  <si>
    <t>3111</t>
  </si>
  <si>
    <t>3113</t>
  </si>
  <si>
    <t>3222</t>
  </si>
  <si>
    <t>4221</t>
  </si>
  <si>
    <t>4225</t>
  </si>
  <si>
    <t>4227</t>
  </si>
  <si>
    <t>4281</t>
  </si>
  <si>
    <t>4511</t>
  </si>
  <si>
    <t>4521</t>
  </si>
  <si>
    <t>Doprinosi za obvezno zdravstveno osiguranje</t>
  </si>
  <si>
    <t>Doprinosi za obvezno osiguranje u slučaju nezaposlenosti</t>
  </si>
  <si>
    <t>Ulaganja u računalne programe</t>
  </si>
  <si>
    <t>3132</t>
  </si>
  <si>
    <t>3133</t>
  </si>
  <si>
    <t>3296</t>
  </si>
  <si>
    <t>4262</t>
  </si>
  <si>
    <t>Plaće za redovan rad-MZO</t>
  </si>
  <si>
    <t>Plaće za prekovremeni rad-MZO</t>
  </si>
  <si>
    <t>Ostali rashodi za zaposlene-MZO</t>
  </si>
  <si>
    <t>Doprinosi za obvezno zdravstveno osiguranje-MZO</t>
  </si>
  <si>
    <t>Pristojbe i naknade-MZO</t>
  </si>
  <si>
    <t>5.3. POMOĆI - EU PROJEKTI</t>
  </si>
  <si>
    <t>3681</t>
  </si>
  <si>
    <t>3693</t>
  </si>
  <si>
    <t>36931</t>
  </si>
  <si>
    <t>Tekuće pomoći temeljem prijenosa EU sredstava</t>
  </si>
  <si>
    <t>Tekući prijenosi između proračunskih korisnika istog proračuna temeljem prijenosa EU sredstava</t>
  </si>
  <si>
    <t>5.1. POMOĆI - BPŽ- ŠKOLSKA SHEMA</t>
  </si>
  <si>
    <t>SUMA -PRIHODI</t>
  </si>
  <si>
    <t>Prihodi od prodaje proizvoda i usluga</t>
  </si>
  <si>
    <t>Prihod od pruženih usluga</t>
  </si>
  <si>
    <t>Prihod od pruženih usluga-najam</t>
  </si>
  <si>
    <t xml:space="preserve">Tekuće donacije </t>
  </si>
  <si>
    <t>Kapitalne donacije</t>
  </si>
  <si>
    <t>6331</t>
  </si>
  <si>
    <t>6333</t>
  </si>
  <si>
    <t>6341</t>
  </si>
  <si>
    <t>6381</t>
  </si>
  <si>
    <t>6382</t>
  </si>
  <si>
    <t>Tekuće pomoći od proračunskih korisnika temeljem prijenosa sredstava EU</t>
  </si>
  <si>
    <t>Tekuće pomoći od izvanproračunskih korisnika</t>
  </si>
  <si>
    <t>Tekuće pomoći proračunskim korisnicima iz proračuna koji im nije nadležan</t>
  </si>
  <si>
    <t>Tekuće pomoći iz državnog proračuna temeljem prijenosa EU sredstava</t>
  </si>
  <si>
    <t>Kapitalne pomoći iz državnog proračuna temeljem prijenosa EU sredstava</t>
  </si>
  <si>
    <t>Godišnji izvještaj o izvršenju financijskog plana za 1.1.-31.12.2025.</t>
  </si>
  <si>
    <t>Izvorni plan za 2025.</t>
  </si>
  <si>
    <t xml:space="preserve"> Plan za 2025.  (nakon izmjena i dopuna)</t>
  </si>
  <si>
    <t>Ostvareno            1.1.-31.12.2025.</t>
  </si>
  <si>
    <t>1.1. OPĆI PRIHODI I PRIMICI</t>
  </si>
  <si>
    <t>Tekuće pomoći proračunu i izvanproračunskim korisnicima iz drugih proračuna</t>
  </si>
  <si>
    <t xml:space="preserve">Kapitalne pomoći temeljem prijenosa EU sredstava </t>
  </si>
  <si>
    <t>Kapitalne pomoći proračunskim korisnica iz proračuna koji im nije nadležan</t>
  </si>
  <si>
    <t>Višak prihoda i primitaka</t>
  </si>
  <si>
    <t>Licence</t>
  </si>
  <si>
    <t xml:space="preserve"> Izvor  5.3. POMOĆI - PK- EU projekt"Regionalni centar kompetentnosti"- "Slavonika 5.1"</t>
  </si>
  <si>
    <t>Doprinosi za obavezno zdravstveno osiguranje</t>
  </si>
  <si>
    <t>Sitan inventar i auto gume</t>
  </si>
  <si>
    <t>Tekuće pomoći proračunskim korisnicima županijskih proračuna temeljem prijenosa EU sredstava</t>
  </si>
  <si>
    <t>Tekući prijenosi između korisnika istog proračuna temeljem prijenosa EU sredstava</t>
  </si>
  <si>
    <t>Tekuće donacije iz EU sredstava</t>
  </si>
  <si>
    <t>Prijevozna sredstva u cestovnom prometu</t>
  </si>
  <si>
    <t>3813</t>
  </si>
  <si>
    <t>4123</t>
  </si>
  <si>
    <t>4231</t>
  </si>
  <si>
    <t>Tekuće pomoći proračunskim korisnicima iz proračuna koji im nije nadležan-NAC.SUF.</t>
  </si>
  <si>
    <t>Kapitalne pomoći proračunskim korisnicima iz proračuna koji im nije nadležan-NAC.SUFIN.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</si>
</sst>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kn&quot;_-;\-* #,##0.00\ &quot;kn&quot;_-;_-* &quot;-&quot;??\ &quot;kn&quot;_-;_-@_-"/>
    <numFmt numFmtId="164" formatCode="[$-1041A]#,##0.00;\-#,##0.00"/>
    <numFmt numFmtId="165" formatCode="_-* #,##0.00\ [$€-41A]_-;\-* #,##0.00\ [$€-41A]_-;_-* &quot;-&quot;??\ [$€-41A]_-;_-@_-"/>
    <numFmt numFmtId="166" formatCode="_-* #,##0.00\ [$€-1]_-;\-* #,##0.00\ [$€-1]_-;_-* &quot;-&quot;??\ [$€-1]_-;_-@_-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32">
    <xf numFmtId="0" fontId="0" fillId="0" borderId="0" xfId="0"/>
    <xf numFmtId="0" fontId="1" fillId="0" borderId="10" xfId="0" applyFont="1" applyBorder="1" applyAlignment="1">
      <alignment horizontal="center"/>
    </xf>
    <xf numFmtId="0" fontId="2" fillId="0" borderId="3" xfId="0" applyFont="1" applyBorder="1"/>
    <xf numFmtId="0" fontId="0" fillId="0" borderId="11" xfId="0" applyBorder="1"/>
    <xf numFmtId="0" fontId="0" fillId="0" borderId="8" xfId="0" applyBorder="1"/>
    <xf numFmtId="0" fontId="0" fillId="0" borderId="3" xfId="0" applyBorder="1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3" xfId="0" applyFont="1" applyBorder="1" applyAlignment="1" applyProtection="1">
      <alignment vertical="top" wrapText="1" readingOrder="1"/>
      <protection locked="0"/>
    </xf>
    <xf numFmtId="165" fontId="0" fillId="0" borderId="5" xfId="0" applyNumberFormat="1" applyBorder="1" applyAlignment="1">
      <alignment horizontal="right"/>
    </xf>
    <xf numFmtId="165" fontId="0" fillId="0" borderId="8" xfId="0" applyNumberFormat="1" applyBorder="1" applyAlignment="1">
      <alignment horizontal="right"/>
    </xf>
    <xf numFmtId="165" fontId="2" fillId="0" borderId="3" xfId="0" applyNumberFormat="1" applyFont="1" applyBorder="1" applyAlignment="1" applyProtection="1">
      <alignment vertical="top" wrapText="1" readingOrder="1"/>
      <protection locked="0"/>
    </xf>
    <xf numFmtId="10" fontId="0" fillId="0" borderId="10" xfId="0" applyNumberFormat="1" applyBorder="1" applyAlignment="1">
      <alignment horizontal="right"/>
    </xf>
    <xf numFmtId="10" fontId="0" fillId="0" borderId="3" xfId="0" applyNumberFormat="1" applyBorder="1" applyAlignment="1">
      <alignment horizontal="right"/>
    </xf>
    <xf numFmtId="165" fontId="0" fillId="0" borderId="11" xfId="0" applyNumberFormat="1" applyBorder="1" applyAlignment="1">
      <alignment horizontal="right"/>
    </xf>
    <xf numFmtId="0" fontId="0" fillId="0" borderId="10" xfId="0" applyBorder="1"/>
    <xf numFmtId="0" fontId="0" fillId="4" borderId="10" xfId="0" applyFill="1" applyBorder="1"/>
    <xf numFmtId="4" fontId="1" fillId="4" borderId="3" xfId="0" applyNumberFormat="1" applyFont="1" applyFill="1" applyBorder="1" applyAlignment="1">
      <alignment horizontal="right"/>
    </xf>
    <xf numFmtId="0" fontId="2" fillId="3" borderId="3" xfId="0" applyFont="1" applyFill="1" applyBorder="1" applyAlignment="1" applyProtection="1">
      <alignment vertical="top" wrapText="1" readingOrder="1"/>
      <protection locked="0"/>
    </xf>
    <xf numFmtId="0" fontId="0" fillId="0" borderId="10" xfId="0" applyBorder="1" applyAlignment="1">
      <alignment horizontal="center"/>
    </xf>
    <xf numFmtId="0" fontId="0" fillId="4" borderId="3" xfId="0" applyFill="1" applyBorder="1"/>
    <xf numFmtId="0" fontId="1" fillId="0" borderId="2" xfId="0" applyFont="1" applyBorder="1"/>
    <xf numFmtId="165" fontId="0" fillId="0" borderId="10" xfId="0" applyNumberFormat="1" applyBorder="1" applyAlignment="1">
      <alignment horizontal="right"/>
    </xf>
    <xf numFmtId="165" fontId="0" fillId="3" borderId="5" xfId="0" applyNumberFormat="1" applyFill="1" applyBorder="1" applyAlignment="1">
      <alignment horizontal="right"/>
    </xf>
    <xf numFmtId="165" fontId="0" fillId="3" borderId="3" xfId="0" applyNumberFormat="1" applyFill="1" applyBorder="1" applyAlignment="1">
      <alignment horizontal="right"/>
    </xf>
    <xf numFmtId="165" fontId="0" fillId="3" borderId="11" xfId="0" applyNumberFormat="1" applyFill="1" applyBorder="1" applyAlignment="1">
      <alignment horizontal="right"/>
    </xf>
    <xf numFmtId="165" fontId="1" fillId="4" borderId="5" xfId="0" applyNumberFormat="1" applyFont="1" applyFill="1" applyBorder="1" applyAlignment="1">
      <alignment horizontal="right"/>
    </xf>
    <xf numFmtId="165" fontId="1" fillId="4" borderId="3" xfId="0" applyNumberFormat="1" applyFont="1" applyFill="1" applyBorder="1" applyAlignment="1">
      <alignment horizontal="right"/>
    </xf>
    <xf numFmtId="165" fontId="1" fillId="4" borderId="11" xfId="0" applyNumberFormat="1" applyFont="1" applyFill="1" applyBorder="1" applyAlignment="1">
      <alignment horizontal="right"/>
    </xf>
    <xf numFmtId="165" fontId="0" fillId="3" borderId="10" xfId="0" applyNumberFormat="1" applyFill="1" applyBorder="1" applyAlignment="1">
      <alignment horizontal="right"/>
    </xf>
    <xf numFmtId="165" fontId="1" fillId="3" borderId="11" xfId="0" applyNumberFormat="1" applyFont="1" applyFill="1" applyBorder="1" applyAlignment="1">
      <alignment horizontal="right"/>
    </xf>
    <xf numFmtId="165" fontId="1" fillId="4" borderId="10" xfId="0" applyNumberFormat="1" applyFont="1" applyFill="1" applyBorder="1" applyAlignment="1">
      <alignment horizontal="right"/>
    </xf>
    <xf numFmtId="165" fontId="0" fillId="0" borderId="8" xfId="0" applyNumberFormat="1" applyBorder="1"/>
    <xf numFmtId="165" fontId="0" fillId="0" borderId="11" xfId="0" applyNumberFormat="1" applyBorder="1"/>
    <xf numFmtId="165" fontId="0" fillId="0" borderId="6" xfId="0" applyNumberFormat="1" applyBorder="1"/>
    <xf numFmtId="165" fontId="0" fillId="3" borderId="11" xfId="0" applyNumberFormat="1" applyFill="1" applyBorder="1"/>
    <xf numFmtId="165" fontId="1" fillId="4" borderId="3" xfId="0" applyNumberFormat="1" applyFont="1" applyFill="1" applyBorder="1"/>
    <xf numFmtId="165" fontId="1" fillId="4" borderId="11" xfId="0" applyNumberFormat="1" applyFont="1" applyFill="1" applyBorder="1"/>
    <xf numFmtId="165" fontId="1" fillId="3" borderId="2" xfId="0" applyNumberFormat="1" applyFont="1" applyFill="1" applyBorder="1" applyAlignment="1">
      <alignment horizontal="right"/>
    </xf>
    <xf numFmtId="165" fontId="0" fillId="3" borderId="1" xfId="0" applyNumberFormat="1" applyFill="1" applyBorder="1" applyAlignment="1">
      <alignment horizontal="right"/>
    </xf>
    <xf numFmtId="165" fontId="1" fillId="3" borderId="1" xfId="0" applyNumberFormat="1" applyFont="1" applyFill="1" applyBorder="1" applyAlignment="1">
      <alignment horizontal="right"/>
    </xf>
    <xf numFmtId="165" fontId="1" fillId="3" borderId="0" xfId="0" applyNumberFormat="1" applyFont="1" applyFill="1" applyAlignment="1">
      <alignment horizontal="right"/>
    </xf>
    <xf numFmtId="165" fontId="0" fillId="3" borderId="7" xfId="0" applyNumberFormat="1" applyFill="1" applyBorder="1" applyAlignment="1">
      <alignment horizontal="right"/>
    </xf>
    <xf numFmtId="165" fontId="1" fillId="4" borderId="8" xfId="0" applyNumberFormat="1" applyFont="1" applyFill="1" applyBorder="1" applyAlignment="1">
      <alignment horizontal="right"/>
    </xf>
    <xf numFmtId="165" fontId="0" fillId="0" borderId="9" xfId="1" applyNumberFormat="1" applyFont="1" applyBorder="1"/>
    <xf numFmtId="165" fontId="0" fillId="0" borderId="5" xfId="1" applyNumberFormat="1" applyFont="1" applyBorder="1"/>
    <xf numFmtId="0" fontId="1" fillId="5" borderId="10" xfId="0" applyFont="1" applyFill="1" applyBorder="1" applyAlignment="1">
      <alignment horizontal="left"/>
    </xf>
    <xf numFmtId="0" fontId="1" fillId="5" borderId="11" xfId="0" applyFont="1" applyFill="1" applyBorder="1" applyAlignment="1">
      <alignment horizontal="left"/>
    </xf>
    <xf numFmtId="0" fontId="1" fillId="5" borderId="5" xfId="0" applyFont="1" applyFill="1" applyBorder="1" applyAlignment="1">
      <alignment horizontal="left"/>
    </xf>
    <xf numFmtId="165" fontId="1" fillId="5" borderId="11" xfId="0" applyNumberFormat="1" applyFont="1" applyFill="1" applyBorder="1" applyAlignment="1">
      <alignment horizontal="left"/>
    </xf>
    <xf numFmtId="0" fontId="0" fillId="6" borderId="3" xfId="0" applyFill="1" applyBorder="1"/>
    <xf numFmtId="165" fontId="1" fillId="6" borderId="11" xfId="0" applyNumberFormat="1" applyFont="1" applyFill="1" applyBorder="1" applyAlignment="1">
      <alignment horizontal="right"/>
    </xf>
    <xf numFmtId="10" fontId="1" fillId="6" borderId="10" xfId="0" applyNumberFormat="1" applyFont="1" applyFill="1" applyBorder="1" applyAlignment="1">
      <alignment horizontal="right"/>
    </xf>
    <xf numFmtId="10" fontId="1" fillId="6" borderId="3" xfId="0" applyNumberFormat="1" applyFont="1" applyFill="1" applyBorder="1" applyAlignment="1">
      <alignment horizontal="right"/>
    </xf>
    <xf numFmtId="165" fontId="1" fillId="6" borderId="5" xfId="0" applyNumberFormat="1" applyFont="1" applyFill="1" applyBorder="1" applyAlignment="1">
      <alignment horizontal="center"/>
    </xf>
    <xf numFmtId="165" fontId="1" fillId="6" borderId="11" xfId="0" applyNumberFormat="1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165" fontId="4" fillId="6" borderId="3" xfId="0" applyNumberFormat="1" applyFont="1" applyFill="1" applyBorder="1" applyAlignment="1">
      <alignment horizontal="right"/>
    </xf>
    <xf numFmtId="10" fontId="4" fillId="6" borderId="3" xfId="0" applyNumberFormat="1" applyFont="1" applyFill="1" applyBorder="1" applyAlignment="1">
      <alignment horizontal="right"/>
    </xf>
    <xf numFmtId="10" fontId="0" fillId="3" borderId="3" xfId="0" applyNumberFormat="1" applyFill="1" applyBorder="1" applyAlignment="1">
      <alignment horizontal="right"/>
    </xf>
    <xf numFmtId="10" fontId="0" fillId="3" borderId="5" xfId="0" applyNumberFormat="1" applyFill="1" applyBorder="1" applyAlignment="1">
      <alignment horizontal="right"/>
    </xf>
    <xf numFmtId="10" fontId="1" fillId="4" borderId="3" xfId="0" applyNumberFormat="1" applyFont="1" applyFill="1" applyBorder="1" applyAlignment="1">
      <alignment horizontal="right"/>
    </xf>
    <xf numFmtId="10" fontId="1" fillId="4" borderId="5" xfId="0" applyNumberFormat="1" applyFont="1" applyFill="1" applyBorder="1" applyAlignment="1">
      <alignment horizontal="right"/>
    </xf>
    <xf numFmtId="0" fontId="2" fillId="0" borderId="0" xfId="0" applyFont="1"/>
    <xf numFmtId="165" fontId="0" fillId="0" borderId="0" xfId="0" applyNumberFormat="1"/>
    <xf numFmtId="0" fontId="2" fillId="2" borderId="3" xfId="0" applyFont="1" applyFill="1" applyBorder="1" applyAlignment="1">
      <alignment horizontal="center"/>
    </xf>
    <xf numFmtId="0" fontId="2" fillId="0" borderId="3" xfId="0" applyFont="1" applyBorder="1" applyAlignment="1" applyProtection="1">
      <alignment vertical="top" wrapText="1" readingOrder="1"/>
      <protection locked="0"/>
    </xf>
    <xf numFmtId="0" fontId="2" fillId="0" borderId="3" xfId="0" applyFont="1" applyBorder="1"/>
    <xf numFmtId="165" fontId="0" fillId="0" borderId="6" xfId="1" applyNumberFormat="1" applyFont="1" applyBorder="1" applyAlignment="1">
      <alignment horizontal="right"/>
    </xf>
    <xf numFmtId="165" fontId="0" fillId="0" borderId="8" xfId="1" applyNumberFormat="1" applyFont="1" applyBorder="1" applyAlignment="1">
      <alignment horizontal="right"/>
    </xf>
    <xf numFmtId="165" fontId="0" fillId="0" borderId="9" xfId="1" applyNumberFormat="1" applyFont="1" applyBorder="1" applyAlignment="1">
      <alignment horizontal="right"/>
    </xf>
    <xf numFmtId="165" fontId="0" fillId="0" borderId="10" xfId="1" applyNumberFormat="1" applyFont="1" applyBorder="1" applyAlignment="1">
      <alignment horizontal="right"/>
    </xf>
    <xf numFmtId="165" fontId="0" fillId="0" borderId="11" xfId="1" applyNumberFormat="1" applyFont="1" applyBorder="1" applyAlignment="1">
      <alignment horizontal="right"/>
    </xf>
    <xf numFmtId="165" fontId="2" fillId="0" borderId="3" xfId="0" applyNumberFormat="1" applyFont="1" applyBorder="1" applyAlignment="1" applyProtection="1">
      <alignment vertical="top" wrapText="1" readingOrder="1"/>
      <protection locked="0"/>
    </xf>
    <xf numFmtId="165" fontId="2" fillId="0" borderId="3" xfId="0" applyNumberFormat="1" applyFont="1" applyBorder="1"/>
    <xf numFmtId="0" fontId="0" fillId="0" borderId="0" xfId="0" applyBorder="1"/>
    <xf numFmtId="0" fontId="2" fillId="0" borderId="3" xfId="0" applyFont="1" applyBorder="1" applyAlignment="1" applyProtection="1">
      <alignment horizontal="left" vertical="top" wrapText="1" readingOrder="1"/>
      <protection locked="0"/>
    </xf>
    <xf numFmtId="0" fontId="2" fillId="3" borderId="3" xfId="0" applyFont="1" applyFill="1" applyBorder="1" applyAlignment="1" applyProtection="1">
      <alignment horizontal="left" vertical="top" wrapText="1" readingOrder="1"/>
      <protection locked="0"/>
    </xf>
    <xf numFmtId="9" fontId="0" fillId="0" borderId="10" xfId="2" applyFont="1" applyBorder="1" applyAlignment="1">
      <alignment horizontal="right"/>
    </xf>
    <xf numFmtId="165" fontId="0" fillId="0" borderId="6" xfId="1" applyNumberFormat="1" applyFont="1" applyBorder="1" applyAlignment="1"/>
    <xf numFmtId="165" fontId="0" fillId="0" borderId="8" xfId="1" applyNumberFormat="1" applyFont="1" applyBorder="1" applyAlignment="1"/>
    <xf numFmtId="165" fontId="0" fillId="0" borderId="9" xfId="1" applyNumberFormat="1" applyFont="1" applyBorder="1" applyAlignment="1"/>
    <xf numFmtId="165" fontId="0" fillId="0" borderId="10" xfId="1" applyNumberFormat="1" applyFont="1" applyBorder="1" applyAlignment="1"/>
    <xf numFmtId="165" fontId="0" fillId="0" borderId="11" xfId="1" applyNumberFormat="1" applyFont="1" applyBorder="1" applyAlignment="1"/>
    <xf numFmtId="165" fontId="0" fillId="0" borderId="5" xfId="1" applyNumberFormat="1" applyFont="1" applyBorder="1" applyAlignment="1"/>
    <xf numFmtId="0" fontId="2" fillId="0" borderId="3" xfId="0" applyFont="1" applyBorder="1" applyAlignment="1" applyProtection="1">
      <alignment vertical="top" wrapText="1" readingOrder="1"/>
      <protection locked="0"/>
    </xf>
    <xf numFmtId="165" fontId="4" fillId="6" borderId="3" xfId="0" applyNumberFormat="1" applyFont="1" applyFill="1" applyBorder="1" applyAlignment="1">
      <alignment horizontal="right"/>
    </xf>
    <xf numFmtId="0" fontId="2" fillId="0" borderId="10" xfId="0" applyFont="1" applyBorder="1" applyAlignment="1" applyProtection="1">
      <alignment vertical="top" wrapText="1" readingOrder="1"/>
      <protection locked="0"/>
    </xf>
    <xf numFmtId="165" fontId="2" fillId="0" borderId="3" xfId="0" applyNumberFormat="1" applyFont="1" applyBorder="1" applyAlignment="1" applyProtection="1">
      <alignment vertical="top" wrapText="1" readingOrder="1"/>
      <protection locked="0"/>
    </xf>
    <xf numFmtId="165" fontId="1" fillId="6" borderId="5" xfId="0" applyNumberFormat="1" applyFont="1" applyFill="1" applyBorder="1" applyAlignment="1">
      <alignment horizontal="right"/>
    </xf>
    <xf numFmtId="165" fontId="1" fillId="3" borderId="0" xfId="0" applyNumberFormat="1" applyFont="1" applyFill="1" applyBorder="1" applyAlignment="1">
      <alignment horizontal="right"/>
    </xf>
    <xf numFmtId="0" fontId="0" fillId="0" borderId="4" xfId="0" applyBorder="1" applyAlignment="1">
      <alignment horizontal="left"/>
    </xf>
    <xf numFmtId="165" fontId="1" fillId="6" borderId="8" xfId="0" applyNumberFormat="1" applyFont="1" applyFill="1" applyBorder="1" applyAlignment="1">
      <alignment horizontal="right"/>
    </xf>
    <xf numFmtId="0" fontId="1" fillId="8" borderId="1" xfId="0" applyFont="1" applyFill="1" applyBorder="1" applyAlignment="1">
      <alignment horizontal="center" vertical="center" wrapText="1"/>
    </xf>
    <xf numFmtId="0" fontId="1" fillId="8" borderId="10" xfId="0" applyFont="1" applyFill="1" applyBorder="1" applyAlignment="1">
      <alignment horizontal="center" vertical="center" wrapText="1"/>
    </xf>
    <xf numFmtId="0" fontId="1" fillId="8" borderId="6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166" fontId="0" fillId="0" borderId="5" xfId="1" applyNumberFormat="1" applyFont="1" applyBorder="1" applyAlignment="1">
      <alignment horizontal="right"/>
    </xf>
    <xf numFmtId="166" fontId="0" fillId="0" borderId="8" xfId="1" applyNumberFormat="1" applyFont="1" applyBorder="1" applyAlignment="1">
      <alignment horizontal="right"/>
    </xf>
    <xf numFmtId="165" fontId="0" fillId="0" borderId="3" xfId="0" applyNumberFormat="1" applyBorder="1" applyAlignment="1">
      <alignment horizontal="right"/>
    </xf>
    <xf numFmtId="165" fontId="6" fillId="5" borderId="5" xfId="0" applyNumberFormat="1" applyFont="1" applyFill="1" applyBorder="1" applyAlignment="1">
      <alignment horizontal="left"/>
    </xf>
    <xf numFmtId="0" fontId="5" fillId="0" borderId="0" xfId="0" applyFont="1"/>
    <xf numFmtId="0" fontId="5" fillId="0" borderId="0" xfId="0" applyFont="1" applyBorder="1"/>
    <xf numFmtId="0" fontId="0" fillId="8" borderId="4" xfId="0" applyFont="1" applyFill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3" xfId="0" applyFont="1" applyBorder="1" applyAlignment="1" applyProtection="1">
      <alignment vertical="top" wrapText="1" readingOrder="1"/>
      <protection locked="0"/>
    </xf>
    <xf numFmtId="165" fontId="0" fillId="0" borderId="3" xfId="0" applyNumberFormat="1" applyFont="1" applyBorder="1" applyAlignment="1" applyProtection="1">
      <alignment vertical="top" wrapText="1" readingOrder="1"/>
      <protection locked="0"/>
    </xf>
    <xf numFmtId="165" fontId="0" fillId="0" borderId="8" xfId="0" applyNumberFormat="1" applyFont="1" applyBorder="1" applyAlignment="1">
      <alignment horizontal="right"/>
    </xf>
    <xf numFmtId="164" fontId="0" fillId="0" borderId="3" xfId="0" applyNumberFormat="1" applyFont="1" applyBorder="1" applyAlignment="1" applyProtection="1">
      <alignment vertical="top" wrapText="1" readingOrder="1"/>
      <protection locked="0"/>
    </xf>
    <xf numFmtId="10" fontId="0" fillId="0" borderId="10" xfId="0" applyNumberFormat="1" applyFont="1" applyBorder="1" applyAlignment="1">
      <alignment horizontal="right"/>
    </xf>
    <xf numFmtId="10" fontId="0" fillId="0" borderId="3" xfId="0" applyNumberFormat="1" applyFont="1" applyBorder="1" applyAlignment="1">
      <alignment horizontal="right"/>
    </xf>
    <xf numFmtId="165" fontId="0" fillId="0" borderId="6" xfId="0" applyNumberFormat="1" applyFont="1" applyBorder="1" applyAlignment="1">
      <alignment horizontal="right"/>
    </xf>
    <xf numFmtId="165" fontId="0" fillId="0" borderId="11" xfId="0" applyNumberFormat="1" applyFont="1" applyBorder="1" applyAlignment="1">
      <alignment horizontal="right"/>
    </xf>
    <xf numFmtId="0" fontId="0" fillId="6" borderId="3" xfId="0" applyFont="1" applyFill="1" applyBorder="1" applyAlignment="1">
      <alignment horizontal="center"/>
    </xf>
    <xf numFmtId="165" fontId="0" fillId="3" borderId="5" xfId="0" applyNumberFormat="1" applyFont="1" applyFill="1" applyBorder="1" applyAlignment="1">
      <alignment horizontal="right"/>
    </xf>
    <xf numFmtId="165" fontId="1" fillId="6" borderId="3" xfId="0" applyNumberFormat="1" applyFont="1" applyFill="1" applyBorder="1" applyAlignment="1">
      <alignment horizontal="right"/>
    </xf>
    <xf numFmtId="165" fontId="0" fillId="3" borderId="3" xfId="0" applyNumberFormat="1" applyFont="1" applyFill="1" applyBorder="1" applyAlignment="1">
      <alignment horizontal="right"/>
    </xf>
    <xf numFmtId="0" fontId="0" fillId="0" borderId="3" xfId="0" applyFont="1" applyBorder="1" applyAlignment="1" applyProtection="1">
      <alignment horizontal="left" vertical="top" wrapText="1" readingOrder="1"/>
      <protection locked="0"/>
    </xf>
    <xf numFmtId="165" fontId="0" fillId="0" borderId="3" xfId="0" applyNumberFormat="1" applyFont="1" applyBorder="1"/>
    <xf numFmtId="0" fontId="0" fillId="0" borderId="3" xfId="0" applyFont="1" applyBorder="1" applyAlignment="1">
      <alignment horizontal="center"/>
    </xf>
    <xf numFmtId="165" fontId="1" fillId="3" borderId="3" xfId="0" applyNumberFormat="1" applyFont="1" applyFill="1" applyBorder="1" applyAlignment="1">
      <alignment horizontal="right"/>
    </xf>
    <xf numFmtId="165" fontId="1" fillId="3" borderId="5" xfId="0" applyNumberFormat="1" applyFont="1" applyFill="1" applyBorder="1" applyAlignment="1">
      <alignment horizontal="right"/>
    </xf>
    <xf numFmtId="0" fontId="0" fillId="0" borderId="4" xfId="0" applyFont="1" applyBorder="1" applyAlignment="1">
      <alignment horizontal="center"/>
    </xf>
    <xf numFmtId="0" fontId="0" fillId="0" borderId="7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165" fontId="0" fillId="3" borderId="4" xfId="0" applyNumberFormat="1" applyFont="1" applyFill="1" applyBorder="1" applyAlignment="1">
      <alignment horizontal="right"/>
    </xf>
    <xf numFmtId="165" fontId="0" fillId="3" borderId="1" xfId="0" applyNumberFormat="1" applyFont="1" applyFill="1" applyBorder="1" applyAlignment="1">
      <alignment horizontal="right"/>
    </xf>
    <xf numFmtId="165" fontId="0" fillId="3" borderId="7" xfId="0" applyNumberFormat="1" applyFont="1" applyFill="1" applyBorder="1" applyAlignment="1">
      <alignment horizontal="right"/>
    </xf>
    <xf numFmtId="165" fontId="0" fillId="0" borderId="6" xfId="1" applyNumberFormat="1" applyFont="1" applyBorder="1" applyAlignment="1">
      <alignment horizontal="left"/>
    </xf>
    <xf numFmtId="165" fontId="0" fillId="0" borderId="8" xfId="1" applyNumberFormat="1" applyFont="1" applyBorder="1" applyAlignment="1">
      <alignment horizontal="left"/>
    </xf>
    <xf numFmtId="165" fontId="0" fillId="0" borderId="9" xfId="1" applyNumberFormat="1" applyFont="1" applyBorder="1" applyAlignment="1">
      <alignment horizontal="left"/>
    </xf>
    <xf numFmtId="165" fontId="0" fillId="0" borderId="10" xfId="1" applyNumberFormat="1" applyFont="1" applyBorder="1" applyAlignment="1">
      <alignment horizontal="left"/>
    </xf>
    <xf numFmtId="165" fontId="0" fillId="0" borderId="11" xfId="1" applyNumberFormat="1" applyFont="1" applyBorder="1" applyAlignment="1">
      <alignment horizontal="left"/>
    </xf>
    <xf numFmtId="0" fontId="0" fillId="0" borderId="0" xfId="0" applyAlignment="1">
      <alignment horizontal="left"/>
    </xf>
    <xf numFmtId="165" fontId="0" fillId="0" borderId="3" xfId="1" applyNumberFormat="1" applyFont="1" applyBorder="1" applyAlignment="1" applyProtection="1">
      <alignment vertical="top" wrapText="1" readingOrder="1"/>
      <protection locked="0"/>
    </xf>
    <xf numFmtId="165" fontId="0" fillId="0" borderId="3" xfId="1" applyNumberFormat="1" applyFont="1" applyBorder="1" applyAlignment="1"/>
    <xf numFmtId="165" fontId="0" fillId="0" borderId="3" xfId="1" applyNumberFormat="1" applyFont="1" applyBorder="1" applyAlignment="1" applyProtection="1">
      <alignment horizontal="left" vertical="top" wrapText="1" readingOrder="1"/>
      <protection locked="0"/>
    </xf>
    <xf numFmtId="165" fontId="0" fillId="0" borderId="3" xfId="1" applyNumberFormat="1" applyFont="1" applyBorder="1" applyAlignment="1">
      <alignment horizontal="left"/>
    </xf>
    <xf numFmtId="165" fontId="1" fillId="6" borderId="3" xfId="0" applyNumberFormat="1" applyFont="1" applyFill="1" applyBorder="1" applyAlignment="1"/>
    <xf numFmtId="0" fontId="0" fillId="0" borderId="3" xfId="0" applyFont="1" applyBorder="1" applyAlignment="1" applyProtection="1">
      <alignment horizontal="left" vertical="top" wrapText="1" readingOrder="1"/>
      <protection locked="0"/>
    </xf>
    <xf numFmtId="0" fontId="0" fillId="0" borderId="3" xfId="0" applyFont="1" applyBorder="1" applyAlignment="1">
      <alignment horizontal="left"/>
    </xf>
    <xf numFmtId="0" fontId="1" fillId="5" borderId="10" xfId="0" applyFont="1" applyFill="1" applyBorder="1"/>
    <xf numFmtId="0" fontId="1" fillId="5" borderId="11" xfId="0" applyFont="1" applyFill="1" applyBorder="1"/>
    <xf numFmtId="0" fontId="1" fillId="5" borderId="5" xfId="0" applyFont="1" applyFill="1" applyBorder="1"/>
    <xf numFmtId="0" fontId="2" fillId="0" borderId="3" xfId="0" applyFont="1" applyBorder="1" applyAlignment="1" applyProtection="1">
      <alignment vertical="top" wrapText="1" readingOrder="1"/>
      <protection locked="0"/>
    </xf>
    <xf numFmtId="0" fontId="2" fillId="0" borderId="3" xfId="0" applyFont="1" applyBorder="1"/>
    <xf numFmtId="165" fontId="4" fillId="6" borderId="10" xfId="0" applyNumberFormat="1" applyFont="1" applyFill="1" applyBorder="1" applyAlignment="1">
      <alignment horizontal="right"/>
    </xf>
    <xf numFmtId="165" fontId="4" fillId="6" borderId="11" xfId="0" applyNumberFormat="1" applyFont="1" applyFill="1" applyBorder="1" applyAlignment="1">
      <alignment horizontal="right"/>
    </xf>
    <xf numFmtId="165" fontId="4" fillId="6" borderId="5" xfId="0" applyNumberFormat="1" applyFont="1" applyFill="1" applyBorder="1" applyAlignment="1">
      <alignment horizontal="right"/>
    </xf>
    <xf numFmtId="165" fontId="4" fillId="6" borderId="3" xfId="0" applyNumberFormat="1" applyFont="1" applyFill="1" applyBorder="1" applyAlignment="1">
      <alignment horizontal="right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165" fontId="4" fillId="6" borderId="3" xfId="0" applyNumberFormat="1" applyFont="1" applyFill="1" applyBorder="1" applyAlignment="1">
      <alignment horizontal="center"/>
    </xf>
    <xf numFmtId="165" fontId="1" fillId="2" borderId="3" xfId="0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2" fillId="0" borderId="10" xfId="0" applyFont="1" applyBorder="1" applyAlignment="1" applyProtection="1">
      <alignment vertical="top" wrapText="1" readingOrder="1"/>
      <protection locked="0"/>
    </xf>
    <xf numFmtId="0" fontId="2" fillId="0" borderId="11" xfId="0" applyFont="1" applyBorder="1" applyAlignment="1" applyProtection="1">
      <alignment vertical="top" wrapText="1" readingOrder="1"/>
      <protection locked="0"/>
    </xf>
    <xf numFmtId="0" fontId="2" fillId="0" borderId="5" xfId="0" applyFont="1" applyBorder="1" applyAlignment="1" applyProtection="1">
      <alignment vertical="top" wrapText="1" readingOrder="1"/>
      <protection locked="0"/>
    </xf>
    <xf numFmtId="165" fontId="0" fillId="0" borderId="3" xfId="0" applyNumberFormat="1" applyFont="1" applyBorder="1" applyAlignment="1" applyProtection="1">
      <alignment vertical="top" wrapText="1" readingOrder="1"/>
      <protection locked="0"/>
    </xf>
    <xf numFmtId="165" fontId="0" fillId="0" borderId="3" xfId="0" applyNumberFormat="1" applyFont="1" applyBorder="1"/>
    <xf numFmtId="0" fontId="0" fillId="0" borderId="3" xfId="0" applyFont="1" applyBorder="1" applyAlignment="1" applyProtection="1">
      <alignment vertical="top" wrapText="1" readingOrder="1"/>
      <protection locked="0"/>
    </xf>
    <xf numFmtId="0" fontId="0" fillId="0" borderId="3" xfId="0" applyFont="1" applyBorder="1"/>
    <xf numFmtId="0" fontId="0" fillId="0" borderId="7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165" fontId="2" fillId="0" borderId="3" xfId="0" applyNumberFormat="1" applyFont="1" applyBorder="1" applyAlignment="1" applyProtection="1">
      <alignment vertical="top" wrapText="1" readingOrder="1"/>
      <protection locked="0"/>
    </xf>
    <xf numFmtId="165" fontId="2" fillId="0" borderId="3" xfId="0" applyNumberFormat="1" applyFont="1" applyBorder="1"/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165" fontId="1" fillId="6" borderId="10" xfId="0" applyNumberFormat="1" applyFont="1" applyFill="1" applyBorder="1" applyAlignment="1">
      <alignment horizontal="right"/>
    </xf>
    <xf numFmtId="165" fontId="1" fillId="6" borderId="11" xfId="0" applyNumberFormat="1" applyFont="1" applyFill="1" applyBorder="1" applyAlignment="1">
      <alignment horizontal="right"/>
    </xf>
    <xf numFmtId="165" fontId="1" fillId="6" borderId="3" xfId="0" applyNumberFormat="1" applyFont="1" applyFill="1" applyBorder="1" applyAlignment="1">
      <alignment horizontal="right"/>
    </xf>
    <xf numFmtId="0" fontId="0" fillId="0" borderId="6" xfId="0" applyFont="1" applyBorder="1" applyAlignment="1">
      <alignment horizontal="left"/>
    </xf>
    <xf numFmtId="0" fontId="0" fillId="0" borderId="8" xfId="0" applyFont="1" applyBorder="1" applyAlignment="1">
      <alignment horizontal="left"/>
    </xf>
    <xf numFmtId="0" fontId="0" fillId="0" borderId="9" xfId="0" applyFont="1" applyBorder="1" applyAlignment="1">
      <alignment horizontal="left"/>
    </xf>
    <xf numFmtId="166" fontId="0" fillId="0" borderId="6" xfId="1" applyNumberFormat="1" applyFont="1" applyBorder="1" applyAlignment="1">
      <alignment horizontal="right"/>
    </xf>
    <xf numFmtId="166" fontId="0" fillId="0" borderId="8" xfId="1" applyNumberFormat="1" applyFont="1" applyBorder="1" applyAlignment="1">
      <alignment horizontal="right"/>
    </xf>
    <xf numFmtId="166" fontId="0" fillId="0" borderId="9" xfId="1" applyNumberFormat="1" applyFont="1" applyBorder="1" applyAlignment="1">
      <alignment horizontal="right"/>
    </xf>
    <xf numFmtId="0" fontId="0" fillId="0" borderId="7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165" fontId="1" fillId="6" borderId="6" xfId="0" applyNumberFormat="1" applyFont="1" applyFill="1" applyBorder="1" applyAlignment="1">
      <alignment horizontal="right"/>
    </xf>
    <xf numFmtId="165" fontId="1" fillId="6" borderId="8" xfId="0" applyNumberFormat="1" applyFont="1" applyFill="1" applyBorder="1" applyAlignment="1">
      <alignment horizontal="right"/>
    </xf>
    <xf numFmtId="165" fontId="1" fillId="6" borderId="9" xfId="0" applyNumberFormat="1" applyFont="1" applyFill="1" applyBorder="1" applyAlignment="1">
      <alignment horizontal="righ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5" xfId="0" applyBorder="1" applyAlignment="1">
      <alignment horizontal="left"/>
    </xf>
    <xf numFmtId="165" fontId="1" fillId="6" borderId="5" xfId="0" applyNumberFormat="1" applyFont="1" applyFill="1" applyBorder="1" applyAlignment="1">
      <alignment horizontal="right"/>
    </xf>
    <xf numFmtId="0" fontId="1" fillId="8" borderId="7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center"/>
    </xf>
    <xf numFmtId="0" fontId="0" fillId="8" borderId="2" xfId="0" applyFont="1" applyFill="1" applyBorder="1" applyAlignment="1">
      <alignment horizontal="center"/>
    </xf>
    <xf numFmtId="0" fontId="1" fillId="8" borderId="7" xfId="0" applyFon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 wrapText="1"/>
    </xf>
    <xf numFmtId="0" fontId="0" fillId="8" borderId="2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left"/>
    </xf>
    <xf numFmtId="0" fontId="1" fillId="5" borderId="11" xfId="0" applyFont="1" applyFill="1" applyBorder="1" applyAlignment="1">
      <alignment horizontal="left"/>
    </xf>
    <xf numFmtId="0" fontId="1" fillId="5" borderId="5" xfId="0" applyFont="1" applyFill="1" applyBorder="1" applyAlignment="1">
      <alignment horizontal="left"/>
    </xf>
    <xf numFmtId="0" fontId="0" fillId="0" borderId="1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/>
    </xf>
    <xf numFmtId="0" fontId="1" fillId="6" borderId="11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5" borderId="7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4" borderId="5" xfId="0" applyFont="1" applyFill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2" fillId="0" borderId="10" xfId="0" applyFont="1" applyBorder="1" applyAlignment="1" applyProtection="1">
      <alignment vertical="top" readingOrder="1"/>
      <protection locked="0"/>
    </xf>
    <xf numFmtId="0" fontId="2" fillId="0" borderId="11" xfId="0" applyFont="1" applyBorder="1" applyAlignment="1" applyProtection="1">
      <alignment vertical="top" readingOrder="1"/>
      <protection locked="0"/>
    </xf>
    <xf numFmtId="0" fontId="2" fillId="0" borderId="5" xfId="0" applyFont="1" applyBorder="1" applyAlignment="1" applyProtection="1">
      <alignment vertical="top" readingOrder="1"/>
      <protection locked="0"/>
    </xf>
    <xf numFmtId="0" fontId="0" fillId="0" borderId="10" xfId="0" applyFont="1" applyBorder="1" applyAlignment="1" applyProtection="1">
      <alignment vertical="top" wrapText="1" readingOrder="1"/>
      <protection locked="0"/>
    </xf>
    <xf numFmtId="0" fontId="0" fillId="0" borderId="11" xfId="0" applyFont="1" applyBorder="1" applyAlignment="1" applyProtection="1">
      <alignment vertical="top" wrapText="1" readingOrder="1"/>
      <protection locked="0"/>
    </xf>
    <xf numFmtId="0" fontId="0" fillId="0" borderId="5" xfId="0" applyFont="1" applyBorder="1" applyAlignment="1" applyProtection="1">
      <alignment vertical="top" wrapText="1" readingOrder="1"/>
      <protection locked="0"/>
    </xf>
    <xf numFmtId="0" fontId="4" fillId="2" borderId="3" xfId="0" applyFont="1" applyFill="1" applyBorder="1" applyAlignment="1">
      <alignment horizontal="center"/>
    </xf>
    <xf numFmtId="0" fontId="0" fillId="7" borderId="6" xfId="0" applyFont="1" applyFill="1" applyBorder="1" applyAlignment="1">
      <alignment horizontal="center"/>
    </xf>
    <xf numFmtId="0" fontId="0" fillId="7" borderId="8" xfId="0" applyFont="1" applyFill="1" applyBorder="1" applyAlignment="1">
      <alignment horizontal="center"/>
    </xf>
    <xf numFmtId="0" fontId="0" fillId="7" borderId="9" xfId="0" applyFont="1" applyFill="1" applyBorder="1" applyAlignment="1">
      <alignment horizontal="center"/>
    </xf>
    <xf numFmtId="0" fontId="0" fillId="7" borderId="7" xfId="0" applyFont="1" applyFill="1" applyBorder="1" applyAlignment="1">
      <alignment horizontal="center"/>
    </xf>
    <xf numFmtId="0" fontId="0" fillId="7" borderId="1" xfId="0" applyFont="1" applyFill="1" applyBorder="1" applyAlignment="1">
      <alignment horizontal="center"/>
    </xf>
    <xf numFmtId="0" fontId="0" fillId="7" borderId="2" xfId="0" applyFont="1" applyFill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</cellXfs>
  <cellStyles count="3">
    <cellStyle name="Normalno" xfId="0" builtinId="0"/>
    <cellStyle name="Postotak" xfId="2" builtinId="5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Q237"/>
  <sheetViews>
    <sheetView tabSelected="1" zoomScaleNormal="100" workbookViewId="0">
      <selection activeCell="Q215" sqref="Q215"/>
    </sheetView>
  </sheetViews>
  <sheetFormatPr defaultRowHeight="15" x14ac:dyDescent="0.25"/>
  <cols>
    <col min="1" max="1" width="7.5703125" customWidth="1"/>
    <col min="5" max="5" width="47.7109375" customWidth="1"/>
    <col min="6" max="6" width="15" style="103" customWidth="1"/>
    <col min="7" max="7" width="14.28515625" customWidth="1"/>
    <col min="8" max="8" width="10.7109375" hidden="1" customWidth="1"/>
    <col min="9" max="9" width="14.5703125" customWidth="1"/>
    <col min="10" max="10" width="0.28515625" hidden="1" customWidth="1"/>
    <col min="11" max="11" width="9.140625" hidden="1" customWidth="1"/>
    <col min="12" max="12" width="14.28515625" customWidth="1"/>
    <col min="13" max="13" width="1.7109375" hidden="1" customWidth="1"/>
    <col min="14" max="15" width="13.7109375" customWidth="1"/>
  </cols>
  <sheetData>
    <row r="1" spans="1:15" ht="44.25" customHeight="1" x14ac:dyDescent="0.25">
      <c r="A1" s="206" t="s">
        <v>130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6"/>
      <c r="O1" s="6"/>
    </row>
    <row r="2" spans="1:15" ht="58.5" customHeight="1" x14ac:dyDescent="0.25">
      <c r="A2" s="105" t="s">
        <v>0</v>
      </c>
      <c r="B2" s="195" t="s">
        <v>1</v>
      </c>
      <c r="C2" s="196"/>
      <c r="D2" s="196"/>
      <c r="E2" s="197"/>
      <c r="F2" s="95" t="s">
        <v>44</v>
      </c>
      <c r="G2" s="96" t="s">
        <v>131</v>
      </c>
      <c r="H2" s="95"/>
      <c r="I2" s="198" t="s">
        <v>132</v>
      </c>
      <c r="J2" s="199"/>
      <c r="K2" s="200"/>
      <c r="L2" s="198" t="s">
        <v>133</v>
      </c>
      <c r="M2" s="201"/>
      <c r="N2" s="97" t="s">
        <v>42</v>
      </c>
      <c r="O2" s="98" t="s">
        <v>43</v>
      </c>
    </row>
    <row r="3" spans="1:15" ht="15" customHeight="1" x14ac:dyDescent="0.25">
      <c r="A3" s="106"/>
      <c r="B3" s="1"/>
      <c r="C3" s="107"/>
      <c r="D3" s="107"/>
      <c r="E3" s="108"/>
      <c r="F3" s="7">
        <v>1</v>
      </c>
      <c r="G3" s="8">
        <v>2</v>
      </c>
      <c r="H3" s="7"/>
      <c r="I3" s="1">
        <v>3</v>
      </c>
      <c r="J3" s="107"/>
      <c r="K3" s="107"/>
      <c r="L3" s="8">
        <v>4</v>
      </c>
      <c r="M3" s="7"/>
      <c r="N3" s="8">
        <v>5</v>
      </c>
      <c r="O3" s="9">
        <v>6</v>
      </c>
    </row>
    <row r="4" spans="1:15" x14ac:dyDescent="0.25">
      <c r="A4" s="202" t="s">
        <v>2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4"/>
    </row>
    <row r="5" spans="1:15" x14ac:dyDescent="0.25">
      <c r="A5" s="109" t="s">
        <v>52</v>
      </c>
      <c r="B5" s="166" t="s">
        <v>3</v>
      </c>
      <c r="C5" s="167"/>
      <c r="D5" s="167"/>
      <c r="E5" s="167"/>
      <c r="F5" s="110">
        <v>530.9</v>
      </c>
      <c r="G5" s="111">
        <v>530.89</v>
      </c>
      <c r="H5" s="111"/>
      <c r="I5" s="164">
        <v>530.9</v>
      </c>
      <c r="J5" s="165"/>
      <c r="K5" s="165"/>
      <c r="L5" s="110">
        <v>530.9</v>
      </c>
      <c r="M5" s="112">
        <v>530.9</v>
      </c>
      <c r="N5" s="113">
        <f>(L5/F5)</f>
        <v>1</v>
      </c>
      <c r="O5" s="114">
        <f>(L5/I5)</f>
        <v>1</v>
      </c>
    </row>
    <row r="6" spans="1:15" x14ac:dyDescent="0.25">
      <c r="A6" s="109" t="s">
        <v>53</v>
      </c>
      <c r="B6" s="166" t="s">
        <v>4</v>
      </c>
      <c r="C6" s="167"/>
      <c r="D6" s="167"/>
      <c r="E6" s="167"/>
      <c r="F6" s="110">
        <v>17672.310000000001</v>
      </c>
      <c r="G6" s="111">
        <v>17911.53</v>
      </c>
      <c r="H6" s="111"/>
      <c r="I6" s="164">
        <v>15911.53</v>
      </c>
      <c r="J6" s="165"/>
      <c r="K6" s="165"/>
      <c r="L6" s="110">
        <v>16108.7</v>
      </c>
      <c r="M6" s="112">
        <v>17672.310000000001</v>
      </c>
      <c r="N6" s="113">
        <f>(L6/F6)</f>
        <v>0.91152203645137508</v>
      </c>
      <c r="O6" s="114">
        <f>(L6/I6)</f>
        <v>1.0123916430412412</v>
      </c>
    </row>
    <row r="7" spans="1:15" x14ac:dyDescent="0.25">
      <c r="A7" s="109" t="s">
        <v>53</v>
      </c>
      <c r="B7" s="166" t="s">
        <v>4</v>
      </c>
      <c r="C7" s="167"/>
      <c r="D7" s="167"/>
      <c r="E7" s="167"/>
      <c r="F7" s="110">
        <v>0</v>
      </c>
      <c r="G7" s="111">
        <v>0</v>
      </c>
      <c r="H7" s="111"/>
      <c r="I7" s="164">
        <v>0</v>
      </c>
      <c r="J7" s="165"/>
      <c r="K7" s="165"/>
      <c r="L7" s="110">
        <v>0</v>
      </c>
      <c r="M7" s="112">
        <v>0</v>
      </c>
      <c r="N7" s="113">
        <v>0</v>
      </c>
      <c r="O7" s="114">
        <v>0</v>
      </c>
    </row>
    <row r="8" spans="1:15" x14ac:dyDescent="0.25">
      <c r="A8" s="109" t="s">
        <v>54</v>
      </c>
      <c r="B8" s="166" t="s">
        <v>46</v>
      </c>
      <c r="C8" s="167"/>
      <c r="D8" s="167"/>
      <c r="E8" s="167"/>
      <c r="F8" s="110">
        <v>45632.35</v>
      </c>
      <c r="G8" s="111">
        <v>46600</v>
      </c>
      <c r="H8" s="111"/>
      <c r="I8" s="164">
        <v>47100</v>
      </c>
      <c r="J8" s="165"/>
      <c r="K8" s="165"/>
      <c r="L8" s="110">
        <v>46155.99</v>
      </c>
      <c r="M8" s="112">
        <v>45632.35</v>
      </c>
      <c r="N8" s="113">
        <f>(L8/F8)</f>
        <v>1.0114751924895387</v>
      </c>
      <c r="O8" s="114">
        <f>(L8/I8)</f>
        <v>0.97995732484076425</v>
      </c>
    </row>
    <row r="9" spans="1:15" x14ac:dyDescent="0.25">
      <c r="A9" s="109" t="s">
        <v>55</v>
      </c>
      <c r="B9" s="166" t="s">
        <v>5</v>
      </c>
      <c r="C9" s="167"/>
      <c r="D9" s="167"/>
      <c r="E9" s="167"/>
      <c r="F9" s="110">
        <v>2993.95</v>
      </c>
      <c r="G9" s="111">
        <v>3000</v>
      </c>
      <c r="H9" s="111"/>
      <c r="I9" s="164">
        <v>1000</v>
      </c>
      <c r="J9" s="165"/>
      <c r="K9" s="165"/>
      <c r="L9" s="110">
        <v>884.28</v>
      </c>
      <c r="M9" s="112">
        <v>2993.95</v>
      </c>
      <c r="N9" s="113">
        <f>(L9/F9)</f>
        <v>0.29535563386162095</v>
      </c>
      <c r="O9" s="114">
        <f>(L9/I9)</f>
        <v>0.88427999999999995</v>
      </c>
    </row>
    <row r="10" spans="1:15" x14ac:dyDescent="0.25">
      <c r="A10" s="109" t="s">
        <v>56</v>
      </c>
      <c r="B10" s="166" t="s">
        <v>47</v>
      </c>
      <c r="C10" s="167"/>
      <c r="D10" s="167"/>
      <c r="E10" s="167"/>
      <c r="F10" s="110">
        <v>5472.22</v>
      </c>
      <c r="G10" s="111">
        <v>5500</v>
      </c>
      <c r="H10" s="115"/>
      <c r="I10" s="164">
        <v>4535.95</v>
      </c>
      <c r="J10" s="165"/>
      <c r="K10" s="165"/>
      <c r="L10" s="110">
        <v>4834.8500000000004</v>
      </c>
      <c r="M10" s="112">
        <v>5472.22</v>
      </c>
      <c r="N10" s="113">
        <f>(L10/F10)</f>
        <v>0.88352624711725769</v>
      </c>
      <c r="O10" s="114">
        <f>(L10/I10)</f>
        <v>1.0658957880929023</v>
      </c>
    </row>
    <row r="11" spans="1:15" x14ac:dyDescent="0.25">
      <c r="A11" s="109" t="s">
        <v>57</v>
      </c>
      <c r="B11" s="166" t="s">
        <v>6</v>
      </c>
      <c r="C11" s="167"/>
      <c r="D11" s="167"/>
      <c r="E11" s="167"/>
      <c r="F11" s="110">
        <v>35397.07</v>
      </c>
      <c r="G11" s="116">
        <v>35100</v>
      </c>
      <c r="H11" s="116"/>
      <c r="I11" s="164">
        <v>42823.54</v>
      </c>
      <c r="J11" s="165"/>
      <c r="K11" s="165"/>
      <c r="L11" s="110">
        <v>40091.99</v>
      </c>
      <c r="M11" s="112">
        <v>35397.07</v>
      </c>
      <c r="N11" s="113">
        <f>(L11/F11)</f>
        <v>1.1326358368079616</v>
      </c>
      <c r="O11" s="114">
        <f>(L11/I11)</f>
        <v>0.93621382071636294</v>
      </c>
    </row>
    <row r="12" spans="1:15" x14ac:dyDescent="0.25">
      <c r="A12" s="109" t="s">
        <v>58</v>
      </c>
      <c r="B12" s="166" t="s">
        <v>48</v>
      </c>
      <c r="C12" s="167"/>
      <c r="D12" s="167"/>
      <c r="E12" s="167"/>
      <c r="F12" s="110">
        <v>0</v>
      </c>
      <c r="G12" s="111">
        <v>0</v>
      </c>
      <c r="H12" s="111"/>
      <c r="I12" s="164">
        <v>0</v>
      </c>
      <c r="J12" s="165"/>
      <c r="K12" s="165"/>
      <c r="L12" s="110">
        <v>0</v>
      </c>
      <c r="M12" s="112">
        <v>0</v>
      </c>
      <c r="N12" s="113">
        <v>0</v>
      </c>
      <c r="O12" s="114">
        <v>0</v>
      </c>
    </row>
    <row r="13" spans="1:15" x14ac:dyDescent="0.25">
      <c r="A13" s="109" t="s">
        <v>59</v>
      </c>
      <c r="B13" s="166" t="s">
        <v>41</v>
      </c>
      <c r="C13" s="167"/>
      <c r="D13" s="167"/>
      <c r="E13" s="167"/>
      <c r="F13" s="110">
        <v>6899.47</v>
      </c>
      <c r="G13" s="111">
        <v>7000</v>
      </c>
      <c r="H13" s="111"/>
      <c r="I13" s="164">
        <v>5000</v>
      </c>
      <c r="J13" s="165"/>
      <c r="K13" s="165"/>
      <c r="L13" s="110">
        <v>4026.1</v>
      </c>
      <c r="M13" s="112">
        <v>6899.47</v>
      </c>
      <c r="N13" s="113">
        <f>(L13/F13)</f>
        <v>0.58353757607468393</v>
      </c>
      <c r="O13" s="114">
        <f>(L13/I13)</f>
        <v>0.80521999999999994</v>
      </c>
    </row>
    <row r="14" spans="1:15" x14ac:dyDescent="0.25">
      <c r="A14" s="109" t="s">
        <v>60</v>
      </c>
      <c r="B14" s="166" t="s">
        <v>49</v>
      </c>
      <c r="C14" s="167"/>
      <c r="D14" s="167"/>
      <c r="E14" s="167"/>
      <c r="F14" s="110">
        <v>297.89999999999998</v>
      </c>
      <c r="G14" s="111">
        <v>300</v>
      </c>
      <c r="H14" s="111"/>
      <c r="I14" s="164">
        <v>505</v>
      </c>
      <c r="J14" s="165"/>
      <c r="K14" s="165"/>
      <c r="L14" s="110">
        <v>565.74</v>
      </c>
      <c r="M14" s="112">
        <v>297.89999999999998</v>
      </c>
      <c r="N14" s="113">
        <f>(L14/F14)</f>
        <v>1.899093655589124</v>
      </c>
      <c r="O14" s="114">
        <f>(L14/I14)</f>
        <v>1.1202772277227724</v>
      </c>
    </row>
    <row r="15" spans="1:15" x14ac:dyDescent="0.25">
      <c r="A15" s="109" t="s">
        <v>61</v>
      </c>
      <c r="B15" s="166" t="s">
        <v>22</v>
      </c>
      <c r="C15" s="167"/>
      <c r="D15" s="167"/>
      <c r="E15" s="167"/>
      <c r="F15" s="110">
        <v>3261.79</v>
      </c>
      <c r="G15" s="111">
        <v>3450</v>
      </c>
      <c r="H15" s="111"/>
      <c r="I15" s="164">
        <v>3627.07</v>
      </c>
      <c r="J15" s="165"/>
      <c r="K15" s="165"/>
      <c r="L15" s="110">
        <v>3434.48</v>
      </c>
      <c r="M15" s="112">
        <v>3261.79</v>
      </c>
      <c r="N15" s="113">
        <f>(L15/F15)</f>
        <v>1.0529433225314935</v>
      </c>
      <c r="O15" s="114">
        <f>(L15/I15)</f>
        <v>0.9469020449012564</v>
      </c>
    </row>
    <row r="16" spans="1:15" x14ac:dyDescent="0.25">
      <c r="A16" s="109" t="s">
        <v>62</v>
      </c>
      <c r="B16" s="166" t="s">
        <v>50</v>
      </c>
      <c r="C16" s="167"/>
      <c r="D16" s="167"/>
      <c r="E16" s="167"/>
      <c r="F16" s="110">
        <v>0</v>
      </c>
      <c r="G16" s="111">
        <v>0</v>
      </c>
      <c r="H16" s="111"/>
      <c r="I16" s="164">
        <v>0</v>
      </c>
      <c r="J16" s="165"/>
      <c r="K16" s="165"/>
      <c r="L16" s="110">
        <v>0</v>
      </c>
      <c r="M16" s="112">
        <v>0</v>
      </c>
      <c r="N16" s="113">
        <v>0</v>
      </c>
      <c r="O16" s="114">
        <v>0</v>
      </c>
    </row>
    <row r="17" spans="1:15" x14ac:dyDescent="0.25">
      <c r="A17" s="109" t="s">
        <v>63</v>
      </c>
      <c r="B17" s="166" t="s">
        <v>7</v>
      </c>
      <c r="C17" s="167"/>
      <c r="D17" s="167"/>
      <c r="E17" s="167"/>
      <c r="F17" s="110">
        <v>647.71</v>
      </c>
      <c r="G17" s="111">
        <v>600</v>
      </c>
      <c r="H17" s="111"/>
      <c r="I17" s="164">
        <v>492.5</v>
      </c>
      <c r="J17" s="165"/>
      <c r="K17" s="165"/>
      <c r="L17" s="110">
        <v>1042.5</v>
      </c>
      <c r="M17" s="112">
        <v>647.71</v>
      </c>
      <c r="N17" s="113">
        <f>(L17/F17)</f>
        <v>1.6095166046533169</v>
      </c>
      <c r="O17" s="114">
        <f>(L17/I17)</f>
        <v>2.1167512690355328</v>
      </c>
    </row>
    <row r="18" spans="1:15" x14ac:dyDescent="0.25">
      <c r="A18" s="109" t="s">
        <v>64</v>
      </c>
      <c r="B18" s="166" t="s">
        <v>8</v>
      </c>
      <c r="C18" s="167"/>
      <c r="D18" s="167"/>
      <c r="E18" s="167"/>
      <c r="F18" s="110">
        <v>7184.19</v>
      </c>
      <c r="G18" s="111">
        <v>7220</v>
      </c>
      <c r="H18" s="111"/>
      <c r="I18" s="164">
        <v>7724.61</v>
      </c>
      <c r="J18" s="165"/>
      <c r="K18" s="165"/>
      <c r="L18" s="110">
        <v>7467.21</v>
      </c>
      <c r="M18" s="112">
        <v>7184.19</v>
      </c>
      <c r="N18" s="113">
        <f>(L18/F18)</f>
        <v>1.0393948378314048</v>
      </c>
      <c r="O18" s="114">
        <f>(L18/I18)</f>
        <v>0.96667792937119157</v>
      </c>
    </row>
    <row r="19" spans="1:15" x14ac:dyDescent="0.25">
      <c r="A19" s="109" t="s">
        <v>65</v>
      </c>
      <c r="B19" s="166" t="s">
        <v>9</v>
      </c>
      <c r="C19" s="167"/>
      <c r="D19" s="167"/>
      <c r="E19" s="167"/>
      <c r="F19" s="110">
        <v>28973.39</v>
      </c>
      <c r="G19" s="111">
        <v>29710</v>
      </c>
      <c r="H19" s="111"/>
      <c r="I19" s="164">
        <v>30102.86</v>
      </c>
      <c r="J19" s="165"/>
      <c r="K19" s="165"/>
      <c r="L19" s="110">
        <v>30467.84</v>
      </c>
      <c r="M19" s="112">
        <v>28973.39</v>
      </c>
      <c r="N19" s="113">
        <f>(L19/F19)</f>
        <v>1.0515800877978034</v>
      </c>
      <c r="O19" s="114">
        <f>(L19/I19)</f>
        <v>1.0121244293731559</v>
      </c>
    </row>
    <row r="20" spans="1:15" x14ac:dyDescent="0.25">
      <c r="A20" s="109" t="s">
        <v>66</v>
      </c>
      <c r="B20" s="166" t="s">
        <v>31</v>
      </c>
      <c r="C20" s="167"/>
      <c r="D20" s="167"/>
      <c r="E20" s="167"/>
      <c r="F20" s="110">
        <v>4133.74</v>
      </c>
      <c r="G20" s="111">
        <v>4000</v>
      </c>
      <c r="H20" s="111"/>
      <c r="I20" s="164">
        <v>4070</v>
      </c>
      <c r="J20" s="165"/>
      <c r="K20" s="165"/>
      <c r="L20" s="110">
        <v>4070</v>
      </c>
      <c r="M20" s="112">
        <v>4133.74</v>
      </c>
      <c r="N20" s="113">
        <f>(L20/F20)</f>
        <v>0.9845805493330495</v>
      </c>
      <c r="O20" s="114">
        <f>(L20/I20)</f>
        <v>1</v>
      </c>
    </row>
    <row r="21" spans="1:15" x14ac:dyDescent="0.25">
      <c r="A21" s="109" t="s">
        <v>67</v>
      </c>
      <c r="B21" s="166" t="s">
        <v>10</v>
      </c>
      <c r="C21" s="167"/>
      <c r="D21" s="167"/>
      <c r="E21" s="167"/>
      <c r="F21" s="110">
        <v>0</v>
      </c>
      <c r="G21" s="111">
        <v>100</v>
      </c>
      <c r="H21" s="111"/>
      <c r="I21" s="164">
        <v>0</v>
      </c>
      <c r="J21" s="165"/>
      <c r="K21" s="165"/>
      <c r="L21" s="110">
        <v>0</v>
      </c>
      <c r="M21" s="112">
        <v>0</v>
      </c>
      <c r="N21" s="113">
        <v>0</v>
      </c>
      <c r="O21" s="114">
        <v>0</v>
      </c>
    </row>
    <row r="22" spans="1:15" x14ac:dyDescent="0.25">
      <c r="A22" s="109" t="s">
        <v>68</v>
      </c>
      <c r="B22" s="166" t="s">
        <v>11</v>
      </c>
      <c r="C22" s="167"/>
      <c r="D22" s="167"/>
      <c r="E22" s="167"/>
      <c r="F22" s="110">
        <v>1990.28</v>
      </c>
      <c r="G22" s="111">
        <v>2010</v>
      </c>
      <c r="H22" s="111"/>
      <c r="I22" s="164">
        <v>1460</v>
      </c>
      <c r="J22" s="165"/>
      <c r="K22" s="165"/>
      <c r="L22" s="110">
        <v>1425.09</v>
      </c>
      <c r="M22" s="112">
        <v>1990.28</v>
      </c>
      <c r="N22" s="113">
        <f>(L22/F22)</f>
        <v>0.71602488092127736</v>
      </c>
      <c r="O22" s="114">
        <f>(L22/I22)</f>
        <v>0.97608904109589034</v>
      </c>
    </row>
    <row r="23" spans="1:15" x14ac:dyDescent="0.25">
      <c r="A23" s="109" t="s">
        <v>69</v>
      </c>
      <c r="B23" s="166" t="s">
        <v>12</v>
      </c>
      <c r="C23" s="167"/>
      <c r="D23" s="167"/>
      <c r="E23" s="167"/>
      <c r="F23" s="110">
        <v>1622.96</v>
      </c>
      <c r="G23" s="111">
        <v>1700</v>
      </c>
      <c r="H23" s="111"/>
      <c r="I23" s="164">
        <v>1700</v>
      </c>
      <c r="J23" s="165"/>
      <c r="K23" s="165"/>
      <c r="L23" s="110">
        <v>2972.1</v>
      </c>
      <c r="M23" s="112">
        <v>1622.96</v>
      </c>
      <c r="N23" s="113">
        <f>(L23/F23)</f>
        <v>1.8312835806181298</v>
      </c>
      <c r="O23" s="114">
        <f>(L23/I23)</f>
        <v>1.7482941176470588</v>
      </c>
    </row>
    <row r="24" spans="1:15" x14ac:dyDescent="0.25">
      <c r="A24" s="109" t="s">
        <v>70</v>
      </c>
      <c r="B24" s="166" t="s">
        <v>45</v>
      </c>
      <c r="C24" s="167"/>
      <c r="D24" s="167"/>
      <c r="E24" s="167"/>
      <c r="F24" s="110">
        <v>0</v>
      </c>
      <c r="G24" s="111">
        <v>100</v>
      </c>
      <c r="H24" s="111"/>
      <c r="I24" s="164">
        <v>1300</v>
      </c>
      <c r="J24" s="165"/>
      <c r="K24" s="165"/>
      <c r="L24" s="110">
        <v>0</v>
      </c>
      <c r="M24" s="112">
        <v>0</v>
      </c>
      <c r="N24" s="113">
        <v>0</v>
      </c>
      <c r="O24" s="114">
        <v>0</v>
      </c>
    </row>
    <row r="25" spans="1:15" x14ac:dyDescent="0.25">
      <c r="A25" s="109" t="s">
        <v>71</v>
      </c>
      <c r="B25" s="166" t="s">
        <v>13</v>
      </c>
      <c r="C25" s="167"/>
      <c r="D25" s="167"/>
      <c r="E25" s="167"/>
      <c r="F25" s="110">
        <v>1256.46</v>
      </c>
      <c r="G25" s="111">
        <v>1500</v>
      </c>
      <c r="H25" s="111"/>
      <c r="I25" s="164">
        <v>778.11</v>
      </c>
      <c r="J25" s="165"/>
      <c r="K25" s="165"/>
      <c r="L25" s="110">
        <v>1272.1199999999999</v>
      </c>
      <c r="M25" s="112">
        <v>1256.46</v>
      </c>
      <c r="N25" s="113">
        <f>(L25/F25)</f>
        <v>1.0124635881763047</v>
      </c>
      <c r="O25" s="114">
        <f t="shared" ref="O25:O30" si="0">(L25/I25)</f>
        <v>1.6348845278945134</v>
      </c>
    </row>
    <row r="26" spans="1:15" x14ac:dyDescent="0.25">
      <c r="A26" s="109" t="s">
        <v>72</v>
      </c>
      <c r="B26" s="166" t="s">
        <v>14</v>
      </c>
      <c r="C26" s="167"/>
      <c r="D26" s="167"/>
      <c r="E26" s="167"/>
      <c r="F26" s="110">
        <v>529.79999999999995</v>
      </c>
      <c r="G26" s="111">
        <v>500</v>
      </c>
      <c r="H26" s="111"/>
      <c r="I26" s="164">
        <v>140</v>
      </c>
      <c r="J26" s="165"/>
      <c r="K26" s="165"/>
      <c r="L26" s="110">
        <v>1056.27</v>
      </c>
      <c r="M26" s="112">
        <v>529.79999999999995</v>
      </c>
      <c r="N26" s="113">
        <f>(L26/F26)</f>
        <v>1.9937146092865234</v>
      </c>
      <c r="O26" s="114">
        <f t="shared" si="0"/>
        <v>7.5447857142857142</v>
      </c>
    </row>
    <row r="27" spans="1:15" x14ac:dyDescent="0.25">
      <c r="A27" s="109" t="s">
        <v>73</v>
      </c>
      <c r="B27" s="166" t="s">
        <v>51</v>
      </c>
      <c r="C27" s="167"/>
      <c r="D27" s="167"/>
      <c r="E27" s="167"/>
      <c r="F27" s="110">
        <v>235</v>
      </c>
      <c r="G27" s="111">
        <v>200</v>
      </c>
      <c r="H27" s="111"/>
      <c r="I27" s="164">
        <v>100</v>
      </c>
      <c r="J27" s="165"/>
      <c r="K27" s="165"/>
      <c r="L27" s="110">
        <v>230</v>
      </c>
      <c r="M27" s="112">
        <v>235</v>
      </c>
      <c r="N27" s="113">
        <f>(L27/F27)</f>
        <v>0.97872340425531912</v>
      </c>
      <c r="O27" s="114">
        <f t="shared" si="0"/>
        <v>2.2999999999999998</v>
      </c>
    </row>
    <row r="28" spans="1:15" x14ac:dyDescent="0.25">
      <c r="A28" s="109" t="s">
        <v>74</v>
      </c>
      <c r="B28" s="166" t="s">
        <v>15</v>
      </c>
      <c r="C28" s="167"/>
      <c r="D28" s="167"/>
      <c r="E28" s="167"/>
      <c r="F28" s="110">
        <v>0</v>
      </c>
      <c r="G28" s="111">
        <v>80</v>
      </c>
      <c r="H28" s="111"/>
      <c r="I28" s="164">
        <v>0</v>
      </c>
      <c r="J28" s="165"/>
      <c r="K28" s="165"/>
      <c r="L28" s="110">
        <v>0</v>
      </c>
      <c r="M28" s="112">
        <v>0</v>
      </c>
      <c r="N28" s="113">
        <v>0</v>
      </c>
      <c r="O28" s="114">
        <v>0</v>
      </c>
    </row>
    <row r="29" spans="1:15" x14ac:dyDescent="0.25">
      <c r="A29" s="109" t="s">
        <v>75</v>
      </c>
      <c r="B29" s="166" t="s">
        <v>17</v>
      </c>
      <c r="C29" s="167"/>
      <c r="D29" s="167"/>
      <c r="E29" s="167"/>
      <c r="F29" s="110">
        <v>4399.68</v>
      </c>
      <c r="G29" s="111">
        <v>3500</v>
      </c>
      <c r="H29" s="111"/>
      <c r="I29" s="164">
        <v>5600.56</v>
      </c>
      <c r="J29" s="165"/>
      <c r="K29" s="165"/>
      <c r="L29" s="110">
        <v>6550.81</v>
      </c>
      <c r="M29" s="112">
        <v>4399.68</v>
      </c>
      <c r="N29" s="113">
        <f>(L29/F29)</f>
        <v>1.4889287402720197</v>
      </c>
      <c r="O29" s="114">
        <f t="shared" si="0"/>
        <v>1.1696705329467054</v>
      </c>
    </row>
    <row r="30" spans="1:15" x14ac:dyDescent="0.25">
      <c r="A30" s="109" t="s">
        <v>75</v>
      </c>
      <c r="B30" s="166" t="s">
        <v>79</v>
      </c>
      <c r="C30" s="167"/>
      <c r="D30" s="167"/>
      <c r="E30" s="167"/>
      <c r="F30" s="110">
        <v>9085.58</v>
      </c>
      <c r="G30" s="111">
        <v>9000</v>
      </c>
      <c r="H30" s="111"/>
      <c r="I30" s="164">
        <v>5312.79</v>
      </c>
      <c r="J30" s="165"/>
      <c r="K30" s="165"/>
      <c r="L30" s="110">
        <v>5762.61</v>
      </c>
      <c r="M30" s="112">
        <v>9085.58</v>
      </c>
      <c r="N30" s="113">
        <f>(L30/F30)</f>
        <v>0.63425890256868578</v>
      </c>
      <c r="O30" s="114">
        <f t="shared" si="0"/>
        <v>1.0846673781572393</v>
      </c>
    </row>
    <row r="31" spans="1:15" x14ac:dyDescent="0.25">
      <c r="A31" s="109" t="s">
        <v>76</v>
      </c>
      <c r="B31" s="166" t="s">
        <v>18</v>
      </c>
      <c r="C31" s="167"/>
      <c r="D31" s="167"/>
      <c r="E31" s="167"/>
      <c r="F31" s="110">
        <v>0</v>
      </c>
      <c r="G31" s="111">
        <v>50</v>
      </c>
      <c r="H31" s="111"/>
      <c r="I31" s="164">
        <v>0</v>
      </c>
      <c r="J31" s="165"/>
      <c r="K31" s="165"/>
      <c r="L31" s="110">
        <v>0</v>
      </c>
      <c r="M31" s="112">
        <v>0</v>
      </c>
      <c r="N31" s="113">
        <v>0</v>
      </c>
      <c r="O31" s="114">
        <v>0</v>
      </c>
    </row>
    <row r="32" spans="1:15" x14ac:dyDescent="0.25">
      <c r="A32" s="109" t="s">
        <v>77</v>
      </c>
      <c r="B32" s="166" t="s">
        <v>19</v>
      </c>
      <c r="C32" s="167"/>
      <c r="D32" s="167"/>
      <c r="E32" s="167"/>
      <c r="F32" s="110">
        <v>6.9</v>
      </c>
      <c r="G32" s="111">
        <v>20</v>
      </c>
      <c r="H32" s="111"/>
      <c r="I32" s="164">
        <v>5</v>
      </c>
      <c r="J32" s="165"/>
      <c r="K32" s="165"/>
      <c r="L32" s="110">
        <v>53.87</v>
      </c>
      <c r="M32" s="112">
        <v>6.9</v>
      </c>
      <c r="N32" s="113">
        <f>(L32/F32)</f>
        <v>7.8072463768115936</v>
      </c>
      <c r="O32" s="114">
        <f>(L32/I32)</f>
        <v>10.773999999999999</v>
      </c>
    </row>
    <row r="33" spans="1:15" x14ac:dyDescent="0.25">
      <c r="A33" s="109" t="s">
        <v>78</v>
      </c>
      <c r="B33" s="166" t="s">
        <v>24</v>
      </c>
      <c r="C33" s="167"/>
      <c r="D33" s="167"/>
      <c r="E33" s="167"/>
      <c r="F33" s="110">
        <v>302.8</v>
      </c>
      <c r="G33" s="111">
        <v>250</v>
      </c>
      <c r="H33" s="111"/>
      <c r="I33" s="164">
        <v>112</v>
      </c>
      <c r="J33" s="165"/>
      <c r="K33" s="165"/>
      <c r="L33" s="110">
        <v>112</v>
      </c>
      <c r="M33" s="112">
        <v>302.8</v>
      </c>
      <c r="N33" s="113">
        <f>(L33/F33)</f>
        <v>0.36988110964332893</v>
      </c>
      <c r="O33" s="114">
        <f>(L33/I33)</f>
        <v>1</v>
      </c>
    </row>
    <row r="34" spans="1:15" x14ac:dyDescent="0.25">
      <c r="A34" s="117"/>
      <c r="B34" s="173" t="s">
        <v>36</v>
      </c>
      <c r="C34" s="174"/>
      <c r="D34" s="174"/>
      <c r="E34" s="175"/>
      <c r="F34" s="91">
        <f>SUM(F5:F33)</f>
        <v>178526.44999999992</v>
      </c>
      <c r="G34" s="91">
        <f>SUM(G5:G33)</f>
        <v>179932.41999999998</v>
      </c>
      <c r="H34" s="94"/>
      <c r="I34" s="188">
        <f>SUM(I5:I33)</f>
        <v>179932.42</v>
      </c>
      <c r="J34" s="189"/>
      <c r="K34" s="190"/>
      <c r="L34" s="176">
        <f>SUM(L5:L33)</f>
        <v>179115.44999999998</v>
      </c>
      <c r="M34" s="177"/>
      <c r="N34" s="54">
        <f>(L34/F34)</f>
        <v>1.0032992310103073</v>
      </c>
      <c r="O34" s="55">
        <f>(L34/I34)</f>
        <v>0.99545957309972255</v>
      </c>
    </row>
    <row r="35" spans="1:15" x14ac:dyDescent="0.25">
      <c r="A35" s="146" t="s">
        <v>21</v>
      </c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8"/>
    </row>
    <row r="36" spans="1:15" ht="15" customHeight="1" x14ac:dyDescent="0.25">
      <c r="A36" s="10" t="s">
        <v>86</v>
      </c>
      <c r="B36" s="149" t="s">
        <v>27</v>
      </c>
      <c r="C36" s="150"/>
      <c r="D36" s="150"/>
      <c r="E36" s="150"/>
      <c r="F36" s="110">
        <v>0</v>
      </c>
      <c r="G36" s="12">
        <v>0</v>
      </c>
      <c r="H36" s="12"/>
      <c r="I36" s="171">
        <v>0</v>
      </c>
      <c r="J36" s="172"/>
      <c r="K36" s="172"/>
      <c r="L36" s="13">
        <v>0</v>
      </c>
      <c r="M36" s="11"/>
      <c r="N36" s="14">
        <v>0</v>
      </c>
      <c r="O36" s="15">
        <v>0</v>
      </c>
    </row>
    <row r="37" spans="1:15" ht="15" customHeight="1" x14ac:dyDescent="0.25">
      <c r="A37" s="10" t="s">
        <v>87</v>
      </c>
      <c r="B37" s="149" t="s">
        <v>80</v>
      </c>
      <c r="C37" s="150"/>
      <c r="D37" s="150"/>
      <c r="E37" s="150"/>
      <c r="F37" s="110">
        <v>0</v>
      </c>
      <c r="G37" s="12">
        <v>1000</v>
      </c>
      <c r="H37" s="12"/>
      <c r="I37" s="171">
        <v>1000</v>
      </c>
      <c r="J37" s="172"/>
      <c r="K37" s="172"/>
      <c r="L37" s="13">
        <v>0</v>
      </c>
      <c r="M37" s="11"/>
      <c r="N37" s="14">
        <v>0</v>
      </c>
      <c r="O37" s="15">
        <f>(L37/I37)</f>
        <v>0</v>
      </c>
    </row>
    <row r="38" spans="1:15" ht="15" customHeight="1" x14ac:dyDescent="0.25">
      <c r="A38" s="78">
        <v>3121</v>
      </c>
      <c r="B38" s="149" t="s">
        <v>3</v>
      </c>
      <c r="C38" s="150"/>
      <c r="D38" s="150"/>
      <c r="E38" s="150"/>
      <c r="F38" s="110">
        <v>0</v>
      </c>
      <c r="G38" s="12">
        <v>0</v>
      </c>
      <c r="H38" s="12"/>
      <c r="I38" s="75">
        <v>5000</v>
      </c>
      <c r="J38" s="76"/>
      <c r="K38" s="76"/>
      <c r="L38" s="75">
        <v>4800</v>
      </c>
      <c r="M38" s="11"/>
      <c r="N38" s="14">
        <v>0</v>
      </c>
      <c r="O38" s="15">
        <f>(L38/I38)</f>
        <v>0.96</v>
      </c>
    </row>
    <row r="39" spans="1:15" ht="15" customHeight="1" x14ac:dyDescent="0.25">
      <c r="A39" s="10" t="s">
        <v>53</v>
      </c>
      <c r="B39" s="149" t="s">
        <v>4</v>
      </c>
      <c r="C39" s="150"/>
      <c r="D39" s="150"/>
      <c r="E39" s="150"/>
      <c r="F39" s="110">
        <v>220</v>
      </c>
      <c r="G39" s="16">
        <v>500</v>
      </c>
      <c r="H39" s="16"/>
      <c r="I39" s="171">
        <v>500</v>
      </c>
      <c r="J39" s="172"/>
      <c r="K39" s="172"/>
      <c r="L39" s="13">
        <v>231.6</v>
      </c>
      <c r="M39" s="11"/>
      <c r="N39" s="14">
        <v>0</v>
      </c>
      <c r="O39" s="15">
        <f>(L39/I39)</f>
        <v>0.4632</v>
      </c>
    </row>
    <row r="40" spans="1:15" ht="15" customHeight="1" x14ac:dyDescent="0.25">
      <c r="A40" s="10" t="s">
        <v>54</v>
      </c>
      <c r="B40" s="149" t="s">
        <v>46</v>
      </c>
      <c r="C40" s="150"/>
      <c r="D40" s="150"/>
      <c r="E40" s="150"/>
      <c r="F40" s="110">
        <v>0</v>
      </c>
      <c r="G40" s="16">
        <v>0</v>
      </c>
      <c r="H40" s="16"/>
      <c r="I40" s="171">
        <v>0</v>
      </c>
      <c r="J40" s="172"/>
      <c r="K40" s="172"/>
      <c r="L40" s="13">
        <v>0</v>
      </c>
      <c r="M40" s="11"/>
      <c r="N40" s="14">
        <v>0</v>
      </c>
      <c r="O40" s="15">
        <v>0</v>
      </c>
    </row>
    <row r="41" spans="1:15" ht="15" customHeight="1" x14ac:dyDescent="0.25">
      <c r="A41" s="10" t="s">
        <v>56</v>
      </c>
      <c r="B41" s="149" t="s">
        <v>47</v>
      </c>
      <c r="C41" s="150"/>
      <c r="D41" s="150"/>
      <c r="E41" s="150"/>
      <c r="F41" s="110">
        <v>0</v>
      </c>
      <c r="G41" s="16">
        <v>3000</v>
      </c>
      <c r="H41" s="16"/>
      <c r="I41" s="171">
        <v>3000</v>
      </c>
      <c r="J41" s="172"/>
      <c r="K41" s="172"/>
      <c r="L41" s="13">
        <v>0</v>
      </c>
      <c r="M41" s="11"/>
      <c r="N41" s="14">
        <v>0</v>
      </c>
      <c r="O41" s="15">
        <f>(L41/I41)</f>
        <v>0</v>
      </c>
    </row>
    <row r="42" spans="1:15" ht="15" customHeight="1" x14ac:dyDescent="0.25">
      <c r="A42" s="10" t="s">
        <v>88</v>
      </c>
      <c r="B42" s="149" t="s">
        <v>20</v>
      </c>
      <c r="C42" s="150"/>
      <c r="D42" s="150"/>
      <c r="E42" s="150"/>
      <c r="F42" s="110">
        <v>381.66</v>
      </c>
      <c r="G42" s="16">
        <v>500</v>
      </c>
      <c r="H42" s="16"/>
      <c r="I42" s="171">
        <v>500</v>
      </c>
      <c r="J42" s="172"/>
      <c r="K42" s="172"/>
      <c r="L42" s="13">
        <v>0</v>
      </c>
      <c r="M42" s="11"/>
      <c r="N42" s="14">
        <v>0</v>
      </c>
      <c r="O42" s="15">
        <f>(L42/I42)</f>
        <v>0</v>
      </c>
    </row>
    <row r="43" spans="1:15" x14ac:dyDescent="0.25">
      <c r="A43" s="10" t="s">
        <v>57</v>
      </c>
      <c r="B43" s="149" t="s">
        <v>6</v>
      </c>
      <c r="C43" s="150"/>
      <c r="D43" s="150"/>
      <c r="E43" s="150"/>
      <c r="F43" s="110">
        <v>0</v>
      </c>
      <c r="G43" s="16">
        <v>0</v>
      </c>
      <c r="H43" s="16"/>
      <c r="I43" s="171">
        <v>0</v>
      </c>
      <c r="J43" s="172"/>
      <c r="K43" s="172"/>
      <c r="L43" s="13">
        <v>0</v>
      </c>
      <c r="M43" s="11"/>
      <c r="N43" s="14">
        <v>0</v>
      </c>
      <c r="O43" s="15">
        <v>0</v>
      </c>
    </row>
    <row r="44" spans="1:15" ht="15" customHeight="1" x14ac:dyDescent="0.25">
      <c r="A44" s="10" t="s">
        <v>58</v>
      </c>
      <c r="B44" s="149" t="s">
        <v>48</v>
      </c>
      <c r="C44" s="150"/>
      <c r="D44" s="150"/>
      <c r="E44" s="150"/>
      <c r="F44" s="110">
        <v>0</v>
      </c>
      <c r="G44" s="16">
        <v>5000</v>
      </c>
      <c r="H44" s="24"/>
      <c r="I44" s="171">
        <v>5000</v>
      </c>
      <c r="J44" s="172"/>
      <c r="K44" s="172"/>
      <c r="L44" s="13">
        <v>0</v>
      </c>
      <c r="M44" s="11"/>
      <c r="N44" s="14">
        <v>0</v>
      </c>
      <c r="O44" s="15">
        <f>(L44/I44)</f>
        <v>0</v>
      </c>
    </row>
    <row r="45" spans="1:15" ht="15" customHeight="1" x14ac:dyDescent="0.25">
      <c r="A45" s="10" t="s">
        <v>59</v>
      </c>
      <c r="B45" s="149" t="s">
        <v>41</v>
      </c>
      <c r="C45" s="150"/>
      <c r="D45" s="150"/>
      <c r="E45" s="150"/>
      <c r="F45" s="110">
        <v>0</v>
      </c>
      <c r="G45" s="16">
        <v>5000</v>
      </c>
      <c r="H45" s="16"/>
      <c r="I45" s="171">
        <v>5000</v>
      </c>
      <c r="J45" s="172"/>
      <c r="K45" s="172"/>
      <c r="L45" s="13">
        <v>1264</v>
      </c>
      <c r="M45" s="11"/>
      <c r="N45" s="14">
        <v>0</v>
      </c>
      <c r="O45" s="15">
        <f>(L45/I45)</f>
        <v>0.25280000000000002</v>
      </c>
    </row>
    <row r="46" spans="1:15" ht="15" customHeight="1" x14ac:dyDescent="0.25">
      <c r="A46" s="10" t="s">
        <v>60</v>
      </c>
      <c r="B46" s="149" t="s">
        <v>49</v>
      </c>
      <c r="C46" s="150"/>
      <c r="D46" s="150"/>
      <c r="E46" s="150"/>
      <c r="F46" s="110">
        <v>0</v>
      </c>
      <c r="G46" s="16">
        <v>0</v>
      </c>
      <c r="H46" s="16"/>
      <c r="I46" s="171">
        <v>0</v>
      </c>
      <c r="J46" s="172"/>
      <c r="K46" s="172"/>
      <c r="L46" s="13">
        <v>0</v>
      </c>
      <c r="M46" s="16"/>
      <c r="N46" s="14">
        <v>0</v>
      </c>
      <c r="O46" s="15">
        <v>0</v>
      </c>
    </row>
    <row r="47" spans="1:15" x14ac:dyDescent="0.25">
      <c r="A47" s="10" t="s">
        <v>61</v>
      </c>
      <c r="B47" s="149" t="s">
        <v>22</v>
      </c>
      <c r="C47" s="150"/>
      <c r="D47" s="150"/>
      <c r="E47" s="150"/>
      <c r="F47" s="110">
        <v>810.98</v>
      </c>
      <c r="G47" s="16">
        <v>500</v>
      </c>
      <c r="H47" s="16"/>
      <c r="I47" s="171">
        <v>500</v>
      </c>
      <c r="J47" s="172"/>
      <c r="K47" s="172"/>
      <c r="L47" s="13">
        <v>0</v>
      </c>
      <c r="M47" s="16"/>
      <c r="N47" s="14">
        <v>0</v>
      </c>
      <c r="O47" s="15">
        <f t="shared" ref="O47:O57" si="1">(L47/I47)</f>
        <v>0</v>
      </c>
    </row>
    <row r="48" spans="1:15" ht="15" customHeight="1" x14ac:dyDescent="0.25">
      <c r="A48" s="10" t="s">
        <v>63</v>
      </c>
      <c r="B48" s="149" t="s">
        <v>7</v>
      </c>
      <c r="C48" s="150"/>
      <c r="D48" s="150"/>
      <c r="E48" s="150"/>
      <c r="F48" s="110">
        <v>0</v>
      </c>
      <c r="G48" s="16">
        <v>100</v>
      </c>
      <c r="H48" s="16"/>
      <c r="I48" s="171">
        <v>100</v>
      </c>
      <c r="J48" s="172"/>
      <c r="K48" s="172"/>
      <c r="L48" s="13">
        <v>0</v>
      </c>
      <c r="M48" s="16"/>
      <c r="N48" s="14">
        <v>0</v>
      </c>
      <c r="O48" s="15">
        <f t="shared" si="1"/>
        <v>0</v>
      </c>
    </row>
    <row r="49" spans="1:15" ht="15" customHeight="1" x14ac:dyDescent="0.25">
      <c r="A49" s="10" t="s">
        <v>67</v>
      </c>
      <c r="B49" s="149" t="s">
        <v>10</v>
      </c>
      <c r="C49" s="150"/>
      <c r="D49" s="150"/>
      <c r="E49" s="150"/>
      <c r="F49" s="110">
        <v>202.86</v>
      </c>
      <c r="G49" s="16">
        <v>1000</v>
      </c>
      <c r="H49" s="16"/>
      <c r="I49" s="171">
        <v>1000</v>
      </c>
      <c r="J49" s="172"/>
      <c r="K49" s="172"/>
      <c r="L49" s="13">
        <v>81.25</v>
      </c>
      <c r="M49" s="16"/>
      <c r="N49" s="14">
        <v>0</v>
      </c>
      <c r="O49" s="15">
        <f t="shared" si="1"/>
        <v>8.1250000000000003E-2</v>
      </c>
    </row>
    <row r="50" spans="1:15" ht="15" customHeight="1" x14ac:dyDescent="0.25">
      <c r="A50" s="10" t="s">
        <v>69</v>
      </c>
      <c r="B50" s="149" t="s">
        <v>12</v>
      </c>
      <c r="C50" s="150"/>
      <c r="D50" s="150"/>
      <c r="E50" s="150"/>
      <c r="F50" s="110">
        <v>15856.93</v>
      </c>
      <c r="G50" s="16">
        <v>10000</v>
      </c>
      <c r="H50" s="16"/>
      <c r="I50" s="171">
        <v>15000</v>
      </c>
      <c r="J50" s="172"/>
      <c r="K50" s="172"/>
      <c r="L50" s="13">
        <v>17215.16</v>
      </c>
      <c r="M50" s="16"/>
      <c r="N50" s="14">
        <f>(L50/F50)</f>
        <v>1.085655293931423</v>
      </c>
      <c r="O50" s="15">
        <f t="shared" si="1"/>
        <v>1.1476773333333332</v>
      </c>
    </row>
    <row r="51" spans="1:15" ht="15" customHeight="1" x14ac:dyDescent="0.25">
      <c r="A51" s="10" t="s">
        <v>70</v>
      </c>
      <c r="B51" s="149" t="s">
        <v>45</v>
      </c>
      <c r="C51" s="150"/>
      <c r="D51" s="150"/>
      <c r="E51" s="150"/>
      <c r="F51" s="110">
        <v>233131.02</v>
      </c>
      <c r="G51" s="16">
        <v>245000</v>
      </c>
      <c r="H51" s="16"/>
      <c r="I51" s="171">
        <v>378810.34</v>
      </c>
      <c r="J51" s="172"/>
      <c r="K51" s="172"/>
      <c r="L51" s="13">
        <v>346345.24</v>
      </c>
      <c r="M51" s="16"/>
      <c r="N51" s="14">
        <f>(L51/F51)</f>
        <v>1.4856248645075203</v>
      </c>
      <c r="O51" s="15">
        <f t="shared" si="1"/>
        <v>0.91429721796928765</v>
      </c>
    </row>
    <row r="52" spans="1:15" ht="15" customHeight="1" x14ac:dyDescent="0.25">
      <c r="A52" s="10" t="s">
        <v>71</v>
      </c>
      <c r="B52" s="149" t="s">
        <v>13</v>
      </c>
      <c r="C52" s="150"/>
      <c r="D52" s="150"/>
      <c r="E52" s="150"/>
      <c r="F52" s="110">
        <v>117.6</v>
      </c>
      <c r="G52" s="16">
        <v>500</v>
      </c>
      <c r="H52" s="16"/>
      <c r="I52" s="171">
        <v>500</v>
      </c>
      <c r="J52" s="172"/>
      <c r="K52" s="172"/>
      <c r="L52" s="13">
        <v>0</v>
      </c>
      <c r="M52" s="16"/>
      <c r="N52" s="14">
        <v>0</v>
      </c>
      <c r="O52" s="15">
        <f t="shared" si="1"/>
        <v>0</v>
      </c>
    </row>
    <row r="53" spans="1:15" ht="15" customHeight="1" x14ac:dyDescent="0.25">
      <c r="A53" s="68">
        <v>3293</v>
      </c>
      <c r="B53" s="149" t="s">
        <v>14</v>
      </c>
      <c r="C53" s="150"/>
      <c r="D53" s="150"/>
      <c r="E53" s="150"/>
      <c r="F53" s="110">
        <v>0</v>
      </c>
      <c r="G53" s="16">
        <v>0</v>
      </c>
      <c r="H53" s="16"/>
      <c r="I53" s="75">
        <v>2000</v>
      </c>
      <c r="J53" s="76"/>
      <c r="K53" s="76"/>
      <c r="L53" s="75">
        <v>1042.8</v>
      </c>
      <c r="M53" s="16"/>
      <c r="N53" s="14">
        <v>0</v>
      </c>
      <c r="O53" s="15">
        <f t="shared" si="1"/>
        <v>0.52139999999999997</v>
      </c>
    </row>
    <row r="54" spans="1:15" ht="15" customHeight="1" x14ac:dyDescent="0.25">
      <c r="A54" s="10" t="s">
        <v>75</v>
      </c>
      <c r="B54" s="149" t="s">
        <v>17</v>
      </c>
      <c r="C54" s="150"/>
      <c r="D54" s="150"/>
      <c r="E54" s="150"/>
      <c r="F54" s="110">
        <v>1016.12</v>
      </c>
      <c r="G54" s="16">
        <v>7000</v>
      </c>
      <c r="H54" s="16"/>
      <c r="I54" s="171">
        <v>7000</v>
      </c>
      <c r="J54" s="172"/>
      <c r="K54" s="172"/>
      <c r="L54" s="13">
        <v>839.94</v>
      </c>
      <c r="M54" s="16"/>
      <c r="N54" s="14">
        <f>(L54/F54)</f>
        <v>0.82661496673621226</v>
      </c>
      <c r="O54" s="15">
        <f t="shared" si="1"/>
        <v>0.11999142857142858</v>
      </c>
    </row>
    <row r="55" spans="1:15" ht="15" customHeight="1" x14ac:dyDescent="0.25">
      <c r="A55" s="10" t="s">
        <v>89</v>
      </c>
      <c r="B55" s="149" t="s">
        <v>23</v>
      </c>
      <c r="C55" s="150"/>
      <c r="D55" s="150"/>
      <c r="E55" s="150"/>
      <c r="F55" s="110">
        <v>0</v>
      </c>
      <c r="G55" s="16">
        <v>15000</v>
      </c>
      <c r="H55" s="16"/>
      <c r="I55" s="171">
        <v>15000</v>
      </c>
      <c r="J55" s="172"/>
      <c r="K55" s="172"/>
      <c r="L55" s="13">
        <v>2703.76</v>
      </c>
      <c r="M55" s="16"/>
      <c r="N55" s="14">
        <v>0</v>
      </c>
      <c r="O55" s="15">
        <f t="shared" si="1"/>
        <v>0.18025066666666667</v>
      </c>
    </row>
    <row r="56" spans="1:15" ht="15" customHeight="1" x14ac:dyDescent="0.25">
      <c r="A56" s="10" t="s">
        <v>90</v>
      </c>
      <c r="B56" s="149" t="s">
        <v>81</v>
      </c>
      <c r="C56" s="150"/>
      <c r="D56" s="150"/>
      <c r="E56" s="150"/>
      <c r="F56" s="110">
        <v>0</v>
      </c>
      <c r="G56" s="16">
        <v>10000</v>
      </c>
      <c r="H56" s="16"/>
      <c r="I56" s="171">
        <v>10000</v>
      </c>
      <c r="J56" s="172"/>
      <c r="K56" s="172"/>
      <c r="L56" s="13">
        <v>0</v>
      </c>
      <c r="M56" s="16"/>
      <c r="N56" s="14">
        <v>0</v>
      </c>
      <c r="O56" s="15">
        <f t="shared" si="1"/>
        <v>0</v>
      </c>
    </row>
    <row r="57" spans="1:15" ht="15" customHeight="1" x14ac:dyDescent="0.25">
      <c r="A57" s="10" t="s">
        <v>91</v>
      </c>
      <c r="B57" s="149" t="s">
        <v>82</v>
      </c>
      <c r="C57" s="150"/>
      <c r="D57" s="150"/>
      <c r="E57" s="150"/>
      <c r="F57" s="110">
        <v>5058.38</v>
      </c>
      <c r="G57" s="16">
        <v>1000</v>
      </c>
      <c r="H57" s="16"/>
      <c r="I57" s="171">
        <v>1000</v>
      </c>
      <c r="J57" s="172"/>
      <c r="K57" s="172"/>
      <c r="L57" s="13">
        <v>0</v>
      </c>
      <c r="M57" s="16"/>
      <c r="N57" s="14">
        <v>0</v>
      </c>
      <c r="O57" s="15">
        <f t="shared" si="1"/>
        <v>0</v>
      </c>
    </row>
    <row r="58" spans="1:15" ht="15" customHeight="1" x14ac:dyDescent="0.25">
      <c r="A58" s="10" t="s">
        <v>78</v>
      </c>
      <c r="B58" s="149" t="s">
        <v>24</v>
      </c>
      <c r="C58" s="150"/>
      <c r="D58" s="150"/>
      <c r="E58" s="150"/>
      <c r="F58" s="110">
        <v>0</v>
      </c>
      <c r="G58" s="16">
        <v>0</v>
      </c>
      <c r="H58" s="16"/>
      <c r="I58" s="171">
        <v>0</v>
      </c>
      <c r="J58" s="172"/>
      <c r="K58" s="172"/>
      <c r="L58" s="13">
        <v>0</v>
      </c>
      <c r="M58" s="16"/>
      <c r="N58" s="14">
        <v>0</v>
      </c>
      <c r="O58" s="15">
        <v>0</v>
      </c>
    </row>
    <row r="59" spans="1:15" ht="15" customHeight="1" x14ac:dyDescent="0.25">
      <c r="A59" s="10" t="s">
        <v>92</v>
      </c>
      <c r="B59" s="149" t="s">
        <v>83</v>
      </c>
      <c r="C59" s="150"/>
      <c r="D59" s="150"/>
      <c r="E59" s="150"/>
      <c r="F59" s="110">
        <v>0</v>
      </c>
      <c r="G59" s="16">
        <v>0</v>
      </c>
      <c r="H59" s="16"/>
      <c r="I59" s="171">
        <v>0</v>
      </c>
      <c r="J59" s="172"/>
      <c r="K59" s="172"/>
      <c r="L59" s="13">
        <v>0</v>
      </c>
      <c r="M59" s="16"/>
      <c r="N59" s="14">
        <v>0</v>
      </c>
      <c r="O59" s="15">
        <v>0</v>
      </c>
    </row>
    <row r="60" spans="1:15" ht="15" customHeight="1" x14ac:dyDescent="0.25">
      <c r="A60" s="10" t="s">
        <v>93</v>
      </c>
      <c r="B60" s="149" t="s">
        <v>84</v>
      </c>
      <c r="C60" s="150"/>
      <c r="D60" s="150"/>
      <c r="E60" s="150"/>
      <c r="F60" s="110">
        <v>0</v>
      </c>
      <c r="G60" s="16">
        <v>0</v>
      </c>
      <c r="H60" s="16"/>
      <c r="I60" s="171">
        <v>0</v>
      </c>
      <c r="J60" s="172"/>
      <c r="K60" s="172"/>
      <c r="L60" s="13">
        <v>0</v>
      </c>
      <c r="M60" s="16"/>
      <c r="N60" s="14">
        <v>0</v>
      </c>
      <c r="O60" s="15">
        <v>0</v>
      </c>
    </row>
    <row r="61" spans="1:15" ht="15" customHeight="1" x14ac:dyDescent="0.25">
      <c r="A61" s="10" t="s">
        <v>94</v>
      </c>
      <c r="B61" s="149" t="s">
        <v>85</v>
      </c>
      <c r="C61" s="150"/>
      <c r="D61" s="150"/>
      <c r="E61" s="150"/>
      <c r="F61" s="110">
        <v>0</v>
      </c>
      <c r="G61" s="16">
        <v>5100</v>
      </c>
      <c r="H61" s="16"/>
      <c r="I61" s="171">
        <v>5100</v>
      </c>
      <c r="J61" s="172"/>
      <c r="K61" s="172"/>
      <c r="L61" s="13">
        <v>0</v>
      </c>
      <c r="M61" s="16"/>
      <c r="N61" s="14">
        <v>0</v>
      </c>
      <c r="O61" s="15">
        <v>0</v>
      </c>
    </row>
    <row r="62" spans="1:15" ht="15" customHeight="1" x14ac:dyDescent="0.25">
      <c r="A62" s="52"/>
      <c r="B62" s="208" t="s">
        <v>35</v>
      </c>
      <c r="C62" s="209"/>
      <c r="D62" s="209"/>
      <c r="E62" s="210"/>
      <c r="F62" s="91">
        <f>SUM(F36:F61)</f>
        <v>256795.55</v>
      </c>
      <c r="G62" s="53">
        <f>SUM(G36:G61)</f>
        <v>310200</v>
      </c>
      <c r="H62" s="53"/>
      <c r="I62" s="176">
        <f>SUM(I36:K61)</f>
        <v>456010.34</v>
      </c>
      <c r="J62" s="177"/>
      <c r="K62" s="194"/>
      <c r="L62" s="176">
        <f>SUM(L36:M61)</f>
        <v>374523.75</v>
      </c>
      <c r="M62" s="177"/>
      <c r="N62" s="54">
        <f>(L62/F62)</f>
        <v>1.458451090760724</v>
      </c>
      <c r="O62" s="55">
        <f>(L62/I62)</f>
        <v>0.82130538969796163</v>
      </c>
    </row>
    <row r="63" spans="1:15" ht="15" customHeight="1" x14ac:dyDescent="0.25">
      <c r="A63" s="17">
        <v>6614</v>
      </c>
      <c r="B63" s="191" t="s">
        <v>115</v>
      </c>
      <c r="C63" s="192"/>
      <c r="D63" s="192"/>
      <c r="E63" s="193"/>
      <c r="F63" s="118">
        <v>11357.1</v>
      </c>
      <c r="G63" s="25">
        <v>10000</v>
      </c>
      <c r="H63" s="25"/>
      <c r="I63" s="26">
        <v>10000</v>
      </c>
      <c r="J63" s="27"/>
      <c r="K63" s="27"/>
      <c r="L63" s="25">
        <v>849.23</v>
      </c>
      <c r="M63" s="27"/>
      <c r="N63" s="61">
        <v>0</v>
      </c>
      <c r="O63" s="62">
        <f>(L63/I63)</f>
        <v>8.4922999999999998E-2</v>
      </c>
    </row>
    <row r="64" spans="1:15" ht="15" customHeight="1" x14ac:dyDescent="0.25">
      <c r="A64" s="17">
        <v>6615</v>
      </c>
      <c r="B64" s="191" t="s">
        <v>116</v>
      </c>
      <c r="C64" s="192"/>
      <c r="D64" s="192"/>
      <c r="E64" s="193"/>
      <c r="F64" s="118">
        <v>255228.81</v>
      </c>
      <c r="G64" s="25">
        <v>257000</v>
      </c>
      <c r="H64" s="25"/>
      <c r="I64" s="26">
        <v>400000</v>
      </c>
      <c r="J64" s="27"/>
      <c r="K64" s="27"/>
      <c r="L64" s="25">
        <v>379484.89</v>
      </c>
      <c r="M64" s="27"/>
      <c r="N64" s="61">
        <f t="shared" ref="N64:N65" si="2">(L64/F64)</f>
        <v>1.4868419047207093</v>
      </c>
      <c r="O64" s="62">
        <f t="shared" ref="O64:O66" si="3">(L64/I64)</f>
        <v>0.94871222500000008</v>
      </c>
    </row>
    <row r="65" spans="1:15" ht="15" customHeight="1" x14ac:dyDescent="0.25">
      <c r="A65" s="17">
        <v>6615</v>
      </c>
      <c r="B65" s="191" t="s">
        <v>117</v>
      </c>
      <c r="C65" s="192"/>
      <c r="D65" s="192"/>
      <c r="E65" s="193"/>
      <c r="F65" s="118">
        <v>2933.76</v>
      </c>
      <c r="G65" s="25">
        <v>3000</v>
      </c>
      <c r="H65" s="25"/>
      <c r="I65" s="26">
        <v>3000</v>
      </c>
      <c r="J65" s="27"/>
      <c r="K65" s="27"/>
      <c r="L65" s="25">
        <v>3019.4</v>
      </c>
      <c r="M65" s="27"/>
      <c r="N65" s="61">
        <f t="shared" si="2"/>
        <v>1.0291912085514834</v>
      </c>
      <c r="O65" s="62">
        <f t="shared" si="3"/>
        <v>1.0064666666666666</v>
      </c>
    </row>
    <row r="66" spans="1:15" ht="15" customHeight="1" x14ac:dyDescent="0.25">
      <c r="A66" s="5">
        <v>9221</v>
      </c>
      <c r="B66" s="191" t="s">
        <v>33</v>
      </c>
      <c r="C66" s="192"/>
      <c r="D66" s="192"/>
      <c r="E66" s="193"/>
      <c r="F66" s="118">
        <v>0</v>
      </c>
      <c r="G66" s="25">
        <v>40200</v>
      </c>
      <c r="H66" s="25"/>
      <c r="I66" s="26">
        <v>43010.34</v>
      </c>
      <c r="J66" s="27"/>
      <c r="K66" s="27"/>
      <c r="L66" s="25">
        <v>0</v>
      </c>
      <c r="M66" s="27"/>
      <c r="N66" s="61">
        <v>0</v>
      </c>
      <c r="O66" s="62">
        <f t="shared" si="3"/>
        <v>0</v>
      </c>
    </row>
    <row r="67" spans="1:15" x14ac:dyDescent="0.25">
      <c r="A67" s="18"/>
      <c r="B67" s="155" t="s">
        <v>34</v>
      </c>
      <c r="C67" s="156"/>
      <c r="D67" s="156"/>
      <c r="E67" s="214"/>
      <c r="F67" s="28">
        <f>SUM(F63:F66)</f>
        <v>269519.67</v>
      </c>
      <c r="G67" s="28">
        <f>SUM(G63:G66)</f>
        <v>310200</v>
      </c>
      <c r="H67" s="28"/>
      <c r="I67" s="29">
        <f>SUM(I63:I66)</f>
        <v>456010.33999999997</v>
      </c>
      <c r="J67" s="30"/>
      <c r="K67" s="30"/>
      <c r="L67" s="28">
        <f>SUM(L63:L66)</f>
        <v>383353.52</v>
      </c>
      <c r="M67" s="30"/>
      <c r="N67" s="64">
        <f>(L67/F67)</f>
        <v>1.4223582271379305</v>
      </c>
      <c r="O67" s="64">
        <f>(L67/I67)</f>
        <v>0.84066848133312078</v>
      </c>
    </row>
    <row r="68" spans="1:15" x14ac:dyDescent="0.25">
      <c r="A68" s="48" t="s">
        <v>25</v>
      </c>
      <c r="B68" s="49"/>
      <c r="C68" s="49"/>
      <c r="D68" s="49"/>
      <c r="E68" s="49"/>
      <c r="F68" s="102"/>
      <c r="G68" s="51"/>
      <c r="H68" s="51"/>
      <c r="I68" s="51"/>
      <c r="J68" s="51"/>
      <c r="K68" s="51"/>
      <c r="L68" s="51"/>
      <c r="M68" s="51"/>
      <c r="N68" s="49"/>
      <c r="O68" s="50"/>
    </row>
    <row r="69" spans="1:15" x14ac:dyDescent="0.25">
      <c r="A69" s="20" t="s">
        <v>52</v>
      </c>
      <c r="B69" s="149" t="s">
        <v>3</v>
      </c>
      <c r="C69" s="150"/>
      <c r="D69" s="150"/>
      <c r="E69" s="150"/>
      <c r="F69" s="110">
        <v>331.8</v>
      </c>
      <c r="G69" s="16">
        <v>1000</v>
      </c>
      <c r="H69" s="16"/>
      <c r="I69" s="171">
        <v>100</v>
      </c>
      <c r="J69" s="172"/>
      <c r="K69" s="172"/>
      <c r="L69" s="13">
        <v>399.9</v>
      </c>
      <c r="M69" s="13">
        <v>331.8</v>
      </c>
      <c r="N69" s="14">
        <f>(L69/F69)</f>
        <v>1.2052441229656419</v>
      </c>
      <c r="O69" s="15">
        <f>(L69/I69)</f>
        <v>3.9989999999999997</v>
      </c>
    </row>
    <row r="70" spans="1:15" x14ac:dyDescent="0.25">
      <c r="A70" s="20" t="s">
        <v>53</v>
      </c>
      <c r="B70" s="149" t="s">
        <v>4</v>
      </c>
      <c r="C70" s="150"/>
      <c r="D70" s="150"/>
      <c r="E70" s="150"/>
      <c r="F70" s="110">
        <v>0</v>
      </c>
      <c r="G70" s="16">
        <v>0</v>
      </c>
      <c r="H70" s="16"/>
      <c r="I70" s="171">
        <v>0</v>
      </c>
      <c r="J70" s="172"/>
      <c r="K70" s="172"/>
      <c r="L70" s="13">
        <v>0</v>
      </c>
      <c r="M70" s="13">
        <v>0</v>
      </c>
      <c r="N70" s="14">
        <v>0</v>
      </c>
      <c r="O70" s="15">
        <v>0</v>
      </c>
    </row>
    <row r="71" spans="1:15" x14ac:dyDescent="0.25">
      <c r="A71" s="20" t="s">
        <v>57</v>
      </c>
      <c r="B71" s="149" t="s">
        <v>6</v>
      </c>
      <c r="C71" s="150"/>
      <c r="D71" s="150"/>
      <c r="E71" s="150"/>
      <c r="F71" s="110">
        <v>0</v>
      </c>
      <c r="G71" s="16">
        <v>0</v>
      </c>
      <c r="H71" s="16"/>
      <c r="I71" s="171">
        <v>0</v>
      </c>
      <c r="J71" s="172"/>
      <c r="K71" s="172"/>
      <c r="L71" s="13">
        <v>0</v>
      </c>
      <c r="M71" s="13">
        <v>0</v>
      </c>
      <c r="N71" s="14">
        <v>0</v>
      </c>
      <c r="O71" s="15">
        <v>0</v>
      </c>
    </row>
    <row r="72" spans="1:15" x14ac:dyDescent="0.25">
      <c r="A72" s="79">
        <v>3231</v>
      </c>
      <c r="B72" s="149" t="s">
        <v>22</v>
      </c>
      <c r="C72" s="150"/>
      <c r="D72" s="150"/>
      <c r="E72" s="150"/>
      <c r="F72" s="110">
        <v>0</v>
      </c>
      <c r="G72" s="16">
        <v>0</v>
      </c>
      <c r="H72" s="16"/>
      <c r="I72" s="75">
        <v>3000</v>
      </c>
      <c r="J72" s="76"/>
      <c r="K72" s="76"/>
      <c r="L72" s="75">
        <v>2750</v>
      </c>
      <c r="M72" s="75"/>
      <c r="N72" s="14">
        <v>0</v>
      </c>
      <c r="O72" s="15">
        <v>0</v>
      </c>
    </row>
    <row r="73" spans="1:15" x14ac:dyDescent="0.25">
      <c r="A73" s="20" t="s">
        <v>67</v>
      </c>
      <c r="B73" s="149" t="s">
        <v>10</v>
      </c>
      <c r="C73" s="150"/>
      <c r="D73" s="150"/>
      <c r="E73" s="150"/>
      <c r="F73" s="110">
        <v>0</v>
      </c>
      <c r="G73" s="16">
        <v>500</v>
      </c>
      <c r="H73" s="24"/>
      <c r="I73" s="171">
        <v>500</v>
      </c>
      <c r="J73" s="172"/>
      <c r="K73" s="172"/>
      <c r="L73" s="13">
        <v>0</v>
      </c>
      <c r="M73" s="13">
        <v>0</v>
      </c>
      <c r="N73" s="14">
        <v>0</v>
      </c>
      <c r="O73" s="15">
        <f>(L73/I73)</f>
        <v>0</v>
      </c>
    </row>
    <row r="74" spans="1:15" x14ac:dyDescent="0.25">
      <c r="A74" s="20" t="s">
        <v>69</v>
      </c>
      <c r="B74" s="149" t="s">
        <v>12</v>
      </c>
      <c r="C74" s="150"/>
      <c r="D74" s="150"/>
      <c r="E74" s="150"/>
      <c r="F74" s="110">
        <v>139.91</v>
      </c>
      <c r="G74" s="16">
        <v>1000</v>
      </c>
      <c r="H74" s="16"/>
      <c r="I74" s="171">
        <v>100</v>
      </c>
      <c r="J74" s="172"/>
      <c r="K74" s="172"/>
      <c r="L74" s="13">
        <v>0</v>
      </c>
      <c r="M74" s="13">
        <v>139.91</v>
      </c>
      <c r="N74" s="14">
        <f>(L74/F74)</f>
        <v>0</v>
      </c>
      <c r="O74" s="15">
        <f>(L74/I74)</f>
        <v>0</v>
      </c>
    </row>
    <row r="75" spans="1:15" x14ac:dyDescent="0.25">
      <c r="A75" s="20" t="s">
        <v>70</v>
      </c>
      <c r="B75" s="149" t="s">
        <v>45</v>
      </c>
      <c r="C75" s="150"/>
      <c r="D75" s="150"/>
      <c r="E75" s="150"/>
      <c r="F75" s="110">
        <v>33.18</v>
      </c>
      <c r="G75" s="16">
        <v>500</v>
      </c>
      <c r="H75" s="16"/>
      <c r="I75" s="171">
        <v>761.45</v>
      </c>
      <c r="J75" s="172"/>
      <c r="K75" s="172"/>
      <c r="L75" s="13">
        <v>40</v>
      </c>
      <c r="M75" s="13">
        <v>33.18</v>
      </c>
      <c r="N75" s="14">
        <f>(L75/F75)</f>
        <v>1.2055455093429777</v>
      </c>
      <c r="O75" s="15">
        <f>(L75/I75)</f>
        <v>5.2531354652308092E-2</v>
      </c>
    </row>
    <row r="76" spans="1:15" x14ac:dyDescent="0.25">
      <c r="A76" s="20" t="s">
        <v>71</v>
      </c>
      <c r="B76" s="149" t="s">
        <v>13</v>
      </c>
      <c r="C76" s="150"/>
      <c r="D76" s="150"/>
      <c r="E76" s="150"/>
      <c r="F76" s="110">
        <v>0</v>
      </c>
      <c r="G76" s="16">
        <v>0</v>
      </c>
      <c r="H76" s="16"/>
      <c r="I76" s="171">
        <v>0</v>
      </c>
      <c r="J76" s="172"/>
      <c r="K76" s="172"/>
      <c r="L76" s="13">
        <v>0</v>
      </c>
      <c r="M76" s="13">
        <v>0</v>
      </c>
      <c r="N76" s="14">
        <v>0</v>
      </c>
      <c r="O76" s="15">
        <v>0</v>
      </c>
    </row>
    <row r="77" spans="1:15" x14ac:dyDescent="0.25">
      <c r="A77" s="52"/>
      <c r="B77" s="173" t="s">
        <v>35</v>
      </c>
      <c r="C77" s="174"/>
      <c r="D77" s="174"/>
      <c r="E77" s="174"/>
      <c r="F77" s="119">
        <f>SUM(F69:F76)</f>
        <v>504.89000000000004</v>
      </c>
      <c r="G77" s="53">
        <f>SUM(G69:G76)</f>
        <v>3000</v>
      </c>
      <c r="H77" s="53"/>
      <c r="I77" s="176">
        <f>SUM(I69:I76)</f>
        <v>4461.45</v>
      </c>
      <c r="J77" s="177"/>
      <c r="K77" s="194"/>
      <c r="L77" s="176">
        <f>SUM(L69:L76)</f>
        <v>3189.9</v>
      </c>
      <c r="M77" s="177"/>
      <c r="N77" s="54">
        <f>(L77/F77)</f>
        <v>6.3180098635346313</v>
      </c>
      <c r="O77" s="55">
        <f>(L77/I77)</f>
        <v>0.71499176276771015</v>
      </c>
    </row>
    <row r="78" spans="1:15" x14ac:dyDescent="0.25">
      <c r="A78" s="21">
        <v>6526</v>
      </c>
      <c r="B78" s="215" t="s">
        <v>38</v>
      </c>
      <c r="C78" s="216"/>
      <c r="D78" s="216"/>
      <c r="E78" s="216"/>
      <c r="F78" s="120">
        <v>949.46</v>
      </c>
      <c r="G78" s="27">
        <v>1000</v>
      </c>
      <c r="H78" s="31"/>
      <c r="I78" s="26">
        <v>2000</v>
      </c>
      <c r="J78" s="32"/>
      <c r="K78" s="32"/>
      <c r="L78" s="27">
        <v>2398.16</v>
      </c>
      <c r="M78" s="32"/>
      <c r="N78" s="61">
        <f t="shared" ref="N78" si="4">(L78/F78)</f>
        <v>2.5258146736039429</v>
      </c>
      <c r="O78" s="62">
        <f t="shared" ref="O78:O79" si="5">(L78/I78)</f>
        <v>1.1990799999999999</v>
      </c>
    </row>
    <row r="79" spans="1:15" x14ac:dyDescent="0.25">
      <c r="A79" s="21">
        <v>9221</v>
      </c>
      <c r="B79" s="215" t="s">
        <v>33</v>
      </c>
      <c r="C79" s="216"/>
      <c r="D79" s="216"/>
      <c r="E79" s="216"/>
      <c r="F79" s="120">
        <v>0</v>
      </c>
      <c r="G79" s="27">
        <v>2000</v>
      </c>
      <c r="H79" s="31"/>
      <c r="I79" s="31">
        <v>2461.4499999999998</v>
      </c>
      <c r="J79" s="32"/>
      <c r="K79" s="32"/>
      <c r="L79" s="31">
        <v>0</v>
      </c>
      <c r="M79" s="32"/>
      <c r="N79" s="61">
        <v>0</v>
      </c>
      <c r="O79" s="62">
        <f t="shared" si="5"/>
        <v>0</v>
      </c>
    </row>
    <row r="80" spans="1:15" x14ac:dyDescent="0.25">
      <c r="A80" s="22"/>
      <c r="B80" s="156" t="s">
        <v>37</v>
      </c>
      <c r="C80" s="156"/>
      <c r="D80" s="156"/>
      <c r="E80" s="156"/>
      <c r="F80" s="29">
        <f>SUM(F78:F79)</f>
        <v>949.46</v>
      </c>
      <c r="G80" s="30">
        <f>SUM(G78:G79)</f>
        <v>3000</v>
      </c>
      <c r="H80" s="33"/>
      <c r="I80" s="33">
        <f>I78+I79</f>
        <v>4461.45</v>
      </c>
      <c r="J80" s="30"/>
      <c r="K80" s="30"/>
      <c r="L80" s="33">
        <f>SUM(L78:L79)</f>
        <v>2398.16</v>
      </c>
      <c r="M80" s="30"/>
      <c r="N80" s="63">
        <f>(L80/F80)</f>
        <v>2.5258146736039429</v>
      </c>
      <c r="O80" s="64">
        <f>(L80/I80)</f>
        <v>0.53752927859776534</v>
      </c>
    </row>
    <row r="81" spans="1:15" x14ac:dyDescent="0.25">
      <c r="A81" s="211" t="s">
        <v>26</v>
      </c>
      <c r="B81" s="212"/>
      <c r="C81" s="212"/>
      <c r="D81" s="212"/>
      <c r="E81" s="212"/>
      <c r="F81" s="212"/>
      <c r="G81" s="212"/>
      <c r="H81" s="212"/>
      <c r="I81" s="212"/>
      <c r="J81" s="212"/>
      <c r="K81" s="212"/>
      <c r="L81" s="212"/>
      <c r="M81" s="212"/>
      <c r="N81" s="212"/>
      <c r="O81" s="213"/>
    </row>
    <row r="82" spans="1:15" x14ac:dyDescent="0.25">
      <c r="A82" s="10" t="s">
        <v>86</v>
      </c>
      <c r="B82" s="149" t="s">
        <v>27</v>
      </c>
      <c r="C82" s="150"/>
      <c r="D82" s="150"/>
      <c r="E82" s="150"/>
      <c r="F82" s="110">
        <v>8581.07</v>
      </c>
      <c r="G82" s="34">
        <v>5000</v>
      </c>
      <c r="H82" s="34"/>
      <c r="I82" s="171">
        <v>5000</v>
      </c>
      <c r="J82" s="172"/>
      <c r="K82" s="172"/>
      <c r="L82" s="13">
        <v>147.65</v>
      </c>
      <c r="M82" s="13">
        <v>8581.07</v>
      </c>
      <c r="N82" s="14">
        <f>(L82/F82)</f>
        <v>1.720647891230348E-2</v>
      </c>
      <c r="O82" s="15">
        <f>(L82/I82)</f>
        <v>2.9530000000000001E-2</v>
      </c>
    </row>
    <row r="83" spans="1:15" x14ac:dyDescent="0.25">
      <c r="A83" s="10" t="s">
        <v>86</v>
      </c>
      <c r="B83" s="149" t="s">
        <v>102</v>
      </c>
      <c r="C83" s="150"/>
      <c r="D83" s="150"/>
      <c r="E83" s="150"/>
      <c r="F83" s="110">
        <v>1627231.99</v>
      </c>
      <c r="G83" s="34">
        <v>1702984</v>
      </c>
      <c r="H83" s="34"/>
      <c r="I83" s="171">
        <v>1693984</v>
      </c>
      <c r="J83" s="172"/>
      <c r="K83" s="172"/>
      <c r="L83" s="13">
        <v>1891527.26</v>
      </c>
      <c r="M83" s="13">
        <v>1627231.99</v>
      </c>
      <c r="N83" s="14">
        <f>(L83/F83)</f>
        <v>1.1624201537483294</v>
      </c>
      <c r="O83" s="15">
        <f>(L83/I83)</f>
        <v>1.1166145961236942</v>
      </c>
    </row>
    <row r="84" spans="1:15" x14ac:dyDescent="0.25">
      <c r="A84" s="10" t="s">
        <v>87</v>
      </c>
      <c r="B84" s="149" t="s">
        <v>80</v>
      </c>
      <c r="C84" s="150"/>
      <c r="D84" s="150"/>
      <c r="E84" s="150"/>
      <c r="F84" s="110">
        <v>0</v>
      </c>
      <c r="G84" s="34">
        <v>0</v>
      </c>
      <c r="H84" s="34"/>
      <c r="I84" s="171">
        <v>0</v>
      </c>
      <c r="J84" s="172"/>
      <c r="K84" s="172"/>
      <c r="L84" s="13">
        <v>0</v>
      </c>
      <c r="M84" s="13">
        <v>0</v>
      </c>
      <c r="N84" s="14">
        <v>0</v>
      </c>
      <c r="O84" s="15">
        <v>0</v>
      </c>
    </row>
    <row r="85" spans="1:15" x14ac:dyDescent="0.25">
      <c r="A85" s="10" t="s">
        <v>87</v>
      </c>
      <c r="B85" s="149" t="s">
        <v>103</v>
      </c>
      <c r="C85" s="150"/>
      <c r="D85" s="150"/>
      <c r="E85" s="150"/>
      <c r="F85" s="110">
        <v>47078.05</v>
      </c>
      <c r="G85" s="34">
        <v>50000</v>
      </c>
      <c r="H85" s="34"/>
      <c r="I85" s="171">
        <v>50000</v>
      </c>
      <c r="J85" s="172"/>
      <c r="K85" s="172"/>
      <c r="L85" s="13">
        <v>0</v>
      </c>
      <c r="M85" s="13">
        <v>47078.05</v>
      </c>
      <c r="N85" s="14">
        <f>(L85/F85)</f>
        <v>0</v>
      </c>
      <c r="O85" s="15">
        <f>(L85/I85)</f>
        <v>0</v>
      </c>
    </row>
    <row r="86" spans="1:15" x14ac:dyDescent="0.25">
      <c r="A86" s="10" t="s">
        <v>52</v>
      </c>
      <c r="B86" s="149" t="s">
        <v>3</v>
      </c>
      <c r="C86" s="150"/>
      <c r="D86" s="150"/>
      <c r="E86" s="150"/>
      <c r="F86" s="110">
        <v>0</v>
      </c>
      <c r="G86" s="34">
        <v>0</v>
      </c>
      <c r="H86" s="34"/>
      <c r="I86" s="171">
        <v>0</v>
      </c>
      <c r="J86" s="172"/>
      <c r="K86" s="172"/>
      <c r="L86" s="13">
        <v>0</v>
      </c>
      <c r="M86" s="13">
        <v>0</v>
      </c>
      <c r="N86" s="14">
        <v>0</v>
      </c>
      <c r="O86" s="15">
        <v>0</v>
      </c>
    </row>
    <row r="87" spans="1:15" x14ac:dyDescent="0.25">
      <c r="A87" s="10" t="s">
        <v>52</v>
      </c>
      <c r="B87" s="149" t="s">
        <v>104</v>
      </c>
      <c r="C87" s="150"/>
      <c r="D87" s="150"/>
      <c r="E87" s="150"/>
      <c r="F87" s="110">
        <v>65120.05</v>
      </c>
      <c r="G87" s="34">
        <v>65000</v>
      </c>
      <c r="H87" s="34"/>
      <c r="I87" s="171">
        <v>65000</v>
      </c>
      <c r="J87" s="172"/>
      <c r="K87" s="172"/>
      <c r="L87" s="13">
        <v>79681.86</v>
      </c>
      <c r="M87" s="13">
        <v>65120.05</v>
      </c>
      <c r="N87" s="14">
        <f>(L87/F87)</f>
        <v>1.2236148467330721</v>
      </c>
      <c r="O87" s="15">
        <f>(L87/I87)</f>
        <v>1.2258747692307692</v>
      </c>
    </row>
    <row r="88" spans="1:15" x14ac:dyDescent="0.25">
      <c r="A88" s="10" t="s">
        <v>98</v>
      </c>
      <c r="B88" s="149" t="s">
        <v>95</v>
      </c>
      <c r="C88" s="150"/>
      <c r="D88" s="150"/>
      <c r="E88" s="150"/>
      <c r="F88" s="110">
        <v>1035.3599999999999</v>
      </c>
      <c r="G88" s="35">
        <v>1000</v>
      </c>
      <c r="H88" s="35"/>
      <c r="I88" s="171">
        <v>1000</v>
      </c>
      <c r="J88" s="172"/>
      <c r="K88" s="172"/>
      <c r="L88" s="13">
        <v>24.36</v>
      </c>
      <c r="M88" s="13">
        <v>1035.3599999999999</v>
      </c>
      <c r="N88" s="14">
        <f>(L88/F88)</f>
        <v>2.3528048215113586E-2</v>
      </c>
      <c r="O88" s="15">
        <f>(L88/I88)</f>
        <v>2.436E-2</v>
      </c>
    </row>
    <row r="89" spans="1:15" x14ac:dyDescent="0.25">
      <c r="A89" s="10" t="s">
        <v>98</v>
      </c>
      <c r="B89" s="149" t="s">
        <v>105</v>
      </c>
      <c r="C89" s="150"/>
      <c r="D89" s="150"/>
      <c r="E89" s="150"/>
      <c r="F89" s="110">
        <v>275715.34999999998</v>
      </c>
      <c r="G89" s="34">
        <v>280000</v>
      </c>
      <c r="H89" s="34"/>
      <c r="I89" s="171">
        <v>280000</v>
      </c>
      <c r="J89" s="172"/>
      <c r="K89" s="172"/>
      <c r="L89" s="13">
        <v>312517.75</v>
      </c>
      <c r="M89" s="13">
        <v>275715.34999999998</v>
      </c>
      <c r="N89" s="14">
        <f>(L89/F89)</f>
        <v>1.1334796920084429</v>
      </c>
      <c r="O89" s="15">
        <f>(L89/I89)</f>
        <v>1.1161348214285713</v>
      </c>
    </row>
    <row r="90" spans="1:15" x14ac:dyDescent="0.25">
      <c r="A90" s="10" t="s">
        <v>99</v>
      </c>
      <c r="B90" s="149" t="s">
        <v>96</v>
      </c>
      <c r="C90" s="150"/>
      <c r="D90" s="150"/>
      <c r="E90" s="150"/>
      <c r="F90" s="110">
        <v>68.52</v>
      </c>
      <c r="G90" s="34">
        <v>0</v>
      </c>
      <c r="H90" s="34"/>
      <c r="I90" s="171">
        <v>0</v>
      </c>
      <c r="J90" s="172"/>
      <c r="K90" s="172"/>
      <c r="L90" s="13">
        <v>0</v>
      </c>
      <c r="M90" s="13">
        <v>68.52</v>
      </c>
      <c r="N90" s="14">
        <f>(L90/F90)</f>
        <v>0</v>
      </c>
      <c r="O90" s="15">
        <v>0</v>
      </c>
    </row>
    <row r="91" spans="1:15" x14ac:dyDescent="0.25">
      <c r="A91" s="10" t="s">
        <v>53</v>
      </c>
      <c r="B91" s="149" t="s">
        <v>4</v>
      </c>
      <c r="C91" s="150"/>
      <c r="D91" s="150"/>
      <c r="E91" s="150"/>
      <c r="F91" s="110">
        <v>0</v>
      </c>
      <c r="G91" s="34">
        <v>0</v>
      </c>
      <c r="H91" s="34"/>
      <c r="I91" s="171">
        <v>0</v>
      </c>
      <c r="J91" s="172"/>
      <c r="K91" s="172"/>
      <c r="L91" s="13">
        <v>0</v>
      </c>
      <c r="M91" s="13">
        <v>0</v>
      </c>
      <c r="N91" s="14">
        <v>0</v>
      </c>
      <c r="O91" s="15">
        <v>0</v>
      </c>
    </row>
    <row r="92" spans="1:15" x14ac:dyDescent="0.25">
      <c r="A92" s="10" t="s">
        <v>56</v>
      </c>
      <c r="B92" s="149" t="s">
        <v>47</v>
      </c>
      <c r="C92" s="150"/>
      <c r="D92" s="150"/>
      <c r="E92" s="150"/>
      <c r="F92" s="110">
        <v>613.39</v>
      </c>
      <c r="G92" s="34">
        <v>0</v>
      </c>
      <c r="H92" s="34"/>
      <c r="I92" s="171">
        <v>2000</v>
      </c>
      <c r="J92" s="172"/>
      <c r="K92" s="172"/>
      <c r="L92" s="13">
        <v>1369.61</v>
      </c>
      <c r="M92" s="13">
        <v>613.39</v>
      </c>
      <c r="N92" s="14">
        <f>(L92/F92)</f>
        <v>2.2328534863626728</v>
      </c>
      <c r="O92" s="15">
        <f>(L92/I92)</f>
        <v>0.684805</v>
      </c>
    </row>
    <row r="93" spans="1:15" x14ac:dyDescent="0.25">
      <c r="A93" s="10" t="s">
        <v>56</v>
      </c>
      <c r="B93" s="149" t="s">
        <v>47</v>
      </c>
      <c r="C93" s="150"/>
      <c r="D93" s="150"/>
      <c r="E93" s="150"/>
      <c r="F93" s="110">
        <v>0</v>
      </c>
      <c r="G93" s="34">
        <v>0</v>
      </c>
      <c r="H93" s="34"/>
      <c r="I93" s="171">
        <v>0</v>
      </c>
      <c r="J93" s="172"/>
      <c r="K93" s="172"/>
      <c r="L93" s="13">
        <v>0</v>
      </c>
      <c r="M93" s="13">
        <v>0</v>
      </c>
      <c r="N93" s="14">
        <v>0</v>
      </c>
      <c r="O93" s="15">
        <v>0</v>
      </c>
    </row>
    <row r="94" spans="1:15" x14ac:dyDescent="0.25">
      <c r="A94" s="10" t="s">
        <v>57</v>
      </c>
      <c r="B94" s="149" t="s">
        <v>6</v>
      </c>
      <c r="C94" s="150"/>
      <c r="D94" s="150"/>
      <c r="E94" s="150"/>
      <c r="F94" s="110">
        <v>0</v>
      </c>
      <c r="G94" s="34">
        <v>0</v>
      </c>
      <c r="H94" s="34"/>
      <c r="I94" s="171">
        <v>0</v>
      </c>
      <c r="J94" s="172"/>
      <c r="K94" s="172"/>
      <c r="L94" s="13">
        <v>0</v>
      </c>
      <c r="M94" s="13">
        <v>0</v>
      </c>
      <c r="N94" s="14">
        <v>0</v>
      </c>
      <c r="O94" s="15">
        <v>0</v>
      </c>
    </row>
    <row r="95" spans="1:15" x14ac:dyDescent="0.25">
      <c r="A95" s="10" t="s">
        <v>59</v>
      </c>
      <c r="B95" s="149" t="s">
        <v>41</v>
      </c>
      <c r="C95" s="150"/>
      <c r="D95" s="150"/>
      <c r="E95" s="150"/>
      <c r="F95" s="110">
        <v>0</v>
      </c>
      <c r="G95" s="34">
        <v>0</v>
      </c>
      <c r="H95" s="34"/>
      <c r="I95" s="171">
        <v>2000</v>
      </c>
      <c r="J95" s="172"/>
      <c r="K95" s="172"/>
      <c r="L95" s="13">
        <v>1003.43</v>
      </c>
      <c r="M95" s="13">
        <v>0</v>
      </c>
      <c r="N95" s="14">
        <v>0</v>
      </c>
      <c r="O95" s="15">
        <f>(L95/I95)</f>
        <v>0.50171500000000002</v>
      </c>
    </row>
    <row r="96" spans="1:15" x14ac:dyDescent="0.25">
      <c r="A96" s="10" t="s">
        <v>59</v>
      </c>
      <c r="B96" s="149" t="s">
        <v>41</v>
      </c>
      <c r="C96" s="150"/>
      <c r="D96" s="150"/>
      <c r="E96" s="150"/>
      <c r="F96" s="110">
        <v>0</v>
      </c>
      <c r="G96" s="34">
        <v>0</v>
      </c>
      <c r="H96" s="34"/>
      <c r="I96" s="171">
        <v>0</v>
      </c>
      <c r="J96" s="172"/>
      <c r="K96" s="172"/>
      <c r="L96" s="13">
        <v>0</v>
      </c>
      <c r="M96" s="13">
        <v>0</v>
      </c>
      <c r="N96" s="14">
        <v>0</v>
      </c>
      <c r="O96" s="15">
        <v>0</v>
      </c>
    </row>
    <row r="97" spans="1:15" x14ac:dyDescent="0.25">
      <c r="A97" s="10" t="s">
        <v>59</v>
      </c>
      <c r="B97" s="149" t="s">
        <v>41</v>
      </c>
      <c r="C97" s="150"/>
      <c r="D97" s="150"/>
      <c r="E97" s="150"/>
      <c r="F97" s="110">
        <v>0</v>
      </c>
      <c r="G97" s="34">
        <v>0</v>
      </c>
      <c r="H97" s="34"/>
      <c r="I97" s="171">
        <v>0</v>
      </c>
      <c r="J97" s="172"/>
      <c r="K97" s="172"/>
      <c r="L97" s="13">
        <v>0</v>
      </c>
      <c r="M97" s="13">
        <v>0</v>
      </c>
      <c r="N97" s="14">
        <v>0</v>
      </c>
      <c r="O97" s="15">
        <v>0</v>
      </c>
    </row>
    <row r="98" spans="1:15" x14ac:dyDescent="0.25">
      <c r="A98" s="10" t="s">
        <v>61</v>
      </c>
      <c r="B98" s="149" t="s">
        <v>22</v>
      </c>
      <c r="C98" s="150"/>
      <c r="D98" s="150"/>
      <c r="E98" s="150"/>
      <c r="F98" s="110">
        <v>0</v>
      </c>
      <c r="G98" s="35">
        <v>0</v>
      </c>
      <c r="H98" s="35"/>
      <c r="I98" s="171">
        <v>0</v>
      </c>
      <c r="J98" s="172"/>
      <c r="K98" s="172"/>
      <c r="L98" s="13">
        <v>0</v>
      </c>
      <c r="M98" s="13">
        <v>0</v>
      </c>
      <c r="N98" s="14">
        <v>0</v>
      </c>
      <c r="O98" s="15">
        <v>0</v>
      </c>
    </row>
    <row r="99" spans="1:15" x14ac:dyDescent="0.25">
      <c r="A99" s="10" t="s">
        <v>64</v>
      </c>
      <c r="B99" s="149" t="s">
        <v>8</v>
      </c>
      <c r="C99" s="150"/>
      <c r="D99" s="150"/>
      <c r="E99" s="150"/>
      <c r="F99" s="110">
        <v>0</v>
      </c>
      <c r="G99" s="34">
        <v>0</v>
      </c>
      <c r="H99" s="34"/>
      <c r="I99" s="171">
        <v>0</v>
      </c>
      <c r="J99" s="172"/>
      <c r="K99" s="172"/>
      <c r="L99" s="13">
        <v>0</v>
      </c>
      <c r="M99" s="13">
        <v>0</v>
      </c>
      <c r="N99" s="14">
        <v>0</v>
      </c>
      <c r="O99" s="15">
        <v>0</v>
      </c>
    </row>
    <row r="100" spans="1:15" x14ac:dyDescent="0.25">
      <c r="A100" s="10" t="s">
        <v>65</v>
      </c>
      <c r="B100" s="149" t="s">
        <v>9</v>
      </c>
      <c r="C100" s="150"/>
      <c r="D100" s="150"/>
      <c r="E100" s="150"/>
      <c r="F100" s="110">
        <v>0</v>
      </c>
      <c r="G100" s="34">
        <v>0</v>
      </c>
      <c r="H100" s="34"/>
      <c r="I100" s="171">
        <v>0</v>
      </c>
      <c r="J100" s="172"/>
      <c r="K100" s="172"/>
      <c r="L100" s="13">
        <v>0</v>
      </c>
      <c r="M100" s="13">
        <v>0</v>
      </c>
      <c r="N100" s="14">
        <v>0</v>
      </c>
      <c r="O100" s="15">
        <v>0</v>
      </c>
    </row>
    <row r="101" spans="1:15" x14ac:dyDescent="0.25">
      <c r="A101" s="10" t="s">
        <v>67</v>
      </c>
      <c r="B101" s="149" t="s">
        <v>10</v>
      </c>
      <c r="C101" s="150"/>
      <c r="D101" s="150"/>
      <c r="E101" s="150"/>
      <c r="F101" s="110">
        <v>2235.12</v>
      </c>
      <c r="G101" s="34">
        <v>0</v>
      </c>
      <c r="H101" s="34"/>
      <c r="I101" s="171">
        <v>2000</v>
      </c>
      <c r="J101" s="172"/>
      <c r="K101" s="172"/>
      <c r="L101" s="13">
        <v>2206.13</v>
      </c>
      <c r="M101" s="13">
        <v>2235.12</v>
      </c>
      <c r="N101" s="14">
        <v>0</v>
      </c>
      <c r="O101" s="15">
        <v>0</v>
      </c>
    </row>
    <row r="102" spans="1:15" x14ac:dyDescent="0.25">
      <c r="A102" s="10" t="s">
        <v>67</v>
      </c>
      <c r="B102" s="149" t="s">
        <v>10</v>
      </c>
      <c r="C102" s="150"/>
      <c r="D102" s="150"/>
      <c r="E102" s="150"/>
      <c r="F102" s="110">
        <v>0</v>
      </c>
      <c r="G102" s="34">
        <v>0</v>
      </c>
      <c r="H102" s="34"/>
      <c r="I102" s="171">
        <v>0</v>
      </c>
      <c r="J102" s="172"/>
      <c r="K102" s="172"/>
      <c r="L102" s="13">
        <v>0</v>
      </c>
      <c r="M102" s="13">
        <v>0</v>
      </c>
      <c r="N102" s="14">
        <v>0</v>
      </c>
      <c r="O102" s="15">
        <v>0</v>
      </c>
    </row>
    <row r="103" spans="1:15" x14ac:dyDescent="0.25">
      <c r="A103" s="10" t="s">
        <v>67</v>
      </c>
      <c r="B103" s="149" t="s">
        <v>10</v>
      </c>
      <c r="C103" s="150"/>
      <c r="D103" s="150"/>
      <c r="E103" s="150"/>
      <c r="F103" s="110">
        <v>0</v>
      </c>
      <c r="G103" s="34">
        <v>0</v>
      </c>
      <c r="H103" s="34"/>
      <c r="I103" s="171">
        <v>0</v>
      </c>
      <c r="J103" s="172"/>
      <c r="K103" s="172"/>
      <c r="L103" s="13">
        <v>0</v>
      </c>
      <c r="M103" s="13">
        <v>0</v>
      </c>
      <c r="N103" s="14">
        <v>0</v>
      </c>
      <c r="O103" s="15">
        <v>0</v>
      </c>
    </row>
    <row r="104" spans="1:15" x14ac:dyDescent="0.25">
      <c r="A104" s="10" t="s">
        <v>70</v>
      </c>
      <c r="B104" s="149" t="s">
        <v>45</v>
      </c>
      <c r="C104" s="150"/>
      <c r="D104" s="150"/>
      <c r="E104" s="150"/>
      <c r="F104" s="110">
        <v>77.73</v>
      </c>
      <c r="G104" s="34">
        <v>0</v>
      </c>
      <c r="H104" s="34"/>
      <c r="I104" s="171">
        <v>500</v>
      </c>
      <c r="J104" s="172"/>
      <c r="K104" s="172"/>
      <c r="L104" s="13">
        <v>402.52</v>
      </c>
      <c r="M104" s="13">
        <v>77.73</v>
      </c>
      <c r="N104" s="14">
        <v>0</v>
      </c>
      <c r="O104" s="15">
        <v>0</v>
      </c>
    </row>
    <row r="105" spans="1:15" x14ac:dyDescent="0.25">
      <c r="A105" s="10" t="s">
        <v>71</v>
      </c>
      <c r="B105" s="149" t="s">
        <v>13</v>
      </c>
      <c r="C105" s="150"/>
      <c r="D105" s="150"/>
      <c r="E105" s="150"/>
      <c r="F105" s="110">
        <v>0</v>
      </c>
      <c r="G105" s="34">
        <v>0</v>
      </c>
      <c r="H105" s="34"/>
      <c r="I105" s="171">
        <v>0</v>
      </c>
      <c r="J105" s="172"/>
      <c r="K105" s="172"/>
      <c r="L105" s="13">
        <v>0</v>
      </c>
      <c r="M105" s="13">
        <v>0</v>
      </c>
      <c r="N105" s="14">
        <v>0</v>
      </c>
      <c r="O105" s="15">
        <v>0</v>
      </c>
    </row>
    <row r="106" spans="1:15" x14ac:dyDescent="0.25">
      <c r="A106" s="10" t="s">
        <v>72</v>
      </c>
      <c r="B106" s="149" t="s">
        <v>14</v>
      </c>
      <c r="C106" s="150"/>
      <c r="D106" s="150"/>
      <c r="E106" s="150"/>
      <c r="F106" s="110">
        <v>170</v>
      </c>
      <c r="G106" s="34">
        <v>0</v>
      </c>
      <c r="H106" s="36"/>
      <c r="I106" s="171">
        <v>700</v>
      </c>
      <c r="J106" s="172"/>
      <c r="K106" s="172"/>
      <c r="L106" s="13">
        <v>658.75</v>
      </c>
      <c r="M106" s="13">
        <v>170</v>
      </c>
      <c r="N106" s="14">
        <f>(L106/F106)</f>
        <v>3.875</v>
      </c>
      <c r="O106" s="15">
        <f t="shared" ref="O106:O108" si="6">(L106/I106)</f>
        <v>0.94107142857142856</v>
      </c>
    </row>
    <row r="107" spans="1:15" x14ac:dyDescent="0.25">
      <c r="A107" s="10" t="s">
        <v>74</v>
      </c>
      <c r="B107" s="149" t="s">
        <v>15</v>
      </c>
      <c r="C107" s="150"/>
      <c r="D107" s="150"/>
      <c r="E107" s="150"/>
      <c r="F107" s="110">
        <v>431.35</v>
      </c>
      <c r="G107" s="34">
        <v>0</v>
      </c>
      <c r="H107" s="34"/>
      <c r="I107" s="171">
        <v>0</v>
      </c>
      <c r="J107" s="172"/>
      <c r="K107" s="172"/>
      <c r="L107" s="13">
        <v>0</v>
      </c>
      <c r="M107" s="13">
        <v>431.35</v>
      </c>
      <c r="N107" s="14">
        <v>0</v>
      </c>
      <c r="O107" s="15">
        <v>0</v>
      </c>
    </row>
    <row r="108" spans="1:15" x14ac:dyDescent="0.25">
      <c r="A108" s="10" t="s">
        <v>74</v>
      </c>
      <c r="B108" s="149" t="s">
        <v>106</v>
      </c>
      <c r="C108" s="150"/>
      <c r="D108" s="150"/>
      <c r="E108" s="150"/>
      <c r="F108" s="110">
        <v>2016</v>
      </c>
      <c r="G108" s="34">
        <v>2016</v>
      </c>
      <c r="H108" s="34"/>
      <c r="I108" s="171">
        <v>2016</v>
      </c>
      <c r="J108" s="172"/>
      <c r="K108" s="172"/>
      <c r="L108" s="13">
        <v>3104</v>
      </c>
      <c r="M108" s="13">
        <v>2016</v>
      </c>
      <c r="N108" s="14">
        <f>(L108/F108)</f>
        <v>1.5396825396825398</v>
      </c>
      <c r="O108" s="15">
        <f t="shared" si="6"/>
        <v>1.5396825396825398</v>
      </c>
    </row>
    <row r="109" spans="1:15" x14ac:dyDescent="0.25">
      <c r="A109" s="10" t="s">
        <v>100</v>
      </c>
      <c r="B109" s="149" t="s">
        <v>16</v>
      </c>
      <c r="C109" s="150"/>
      <c r="D109" s="150"/>
      <c r="E109" s="150"/>
      <c r="F109" s="110">
        <v>497.71</v>
      </c>
      <c r="G109" s="34">
        <v>0</v>
      </c>
      <c r="H109" s="34"/>
      <c r="I109" s="171">
        <v>0</v>
      </c>
      <c r="J109" s="172"/>
      <c r="K109" s="172"/>
      <c r="L109" s="13">
        <v>0</v>
      </c>
      <c r="M109" s="13">
        <v>497.71</v>
      </c>
      <c r="N109" s="14">
        <f>(L109/F109)</f>
        <v>0</v>
      </c>
      <c r="O109" s="15">
        <v>0</v>
      </c>
    </row>
    <row r="110" spans="1:15" x14ac:dyDescent="0.25">
      <c r="A110" s="78">
        <v>3299</v>
      </c>
      <c r="B110" t="s">
        <v>17</v>
      </c>
      <c r="C110" s="69"/>
      <c r="D110" s="69"/>
      <c r="E110" s="69"/>
      <c r="F110" s="110">
        <v>0</v>
      </c>
      <c r="G110" s="34">
        <v>0</v>
      </c>
      <c r="H110" s="34"/>
      <c r="I110" s="75">
        <v>0</v>
      </c>
      <c r="J110" s="76"/>
      <c r="K110" s="76"/>
      <c r="L110" s="75">
        <v>93.13</v>
      </c>
      <c r="M110" s="75"/>
      <c r="N110" s="14">
        <v>0</v>
      </c>
      <c r="O110" s="15">
        <v>0</v>
      </c>
    </row>
    <row r="111" spans="1:15" x14ac:dyDescent="0.25">
      <c r="A111" s="10" t="s">
        <v>77</v>
      </c>
      <c r="B111" s="149" t="s">
        <v>19</v>
      </c>
      <c r="C111" s="150"/>
      <c r="D111" s="150"/>
      <c r="E111" s="150"/>
      <c r="F111" s="110">
        <v>3076.73</v>
      </c>
      <c r="G111" s="34">
        <v>0</v>
      </c>
      <c r="H111" s="34"/>
      <c r="I111" s="171">
        <v>0</v>
      </c>
      <c r="J111" s="172"/>
      <c r="K111" s="172"/>
      <c r="L111" s="13">
        <v>0</v>
      </c>
      <c r="M111" s="13">
        <v>3076.73</v>
      </c>
      <c r="N111" s="14">
        <f>(L111/F111)</f>
        <v>0</v>
      </c>
      <c r="O111" s="15">
        <v>0</v>
      </c>
    </row>
    <row r="112" spans="1:15" x14ac:dyDescent="0.25">
      <c r="A112" s="10" t="s">
        <v>89</v>
      </c>
      <c r="B112" s="149" t="s">
        <v>23</v>
      </c>
      <c r="C112" s="150"/>
      <c r="D112" s="150"/>
      <c r="E112" s="150"/>
      <c r="F112" s="110">
        <v>0</v>
      </c>
      <c r="G112" s="34">
        <v>0</v>
      </c>
      <c r="H112" s="34"/>
      <c r="I112" s="171">
        <v>0</v>
      </c>
      <c r="J112" s="172"/>
      <c r="K112" s="172"/>
      <c r="L112" s="13">
        <v>0</v>
      </c>
      <c r="M112" s="13">
        <v>0</v>
      </c>
      <c r="N112" s="14">
        <v>0</v>
      </c>
      <c r="O112" s="15">
        <v>0</v>
      </c>
    </row>
    <row r="113" spans="1:15" x14ac:dyDescent="0.25">
      <c r="A113" s="10" t="s">
        <v>89</v>
      </c>
      <c r="B113" s="149" t="s">
        <v>23</v>
      </c>
      <c r="C113" s="150"/>
      <c r="D113" s="150"/>
      <c r="E113" s="150"/>
      <c r="F113" s="110">
        <v>0</v>
      </c>
      <c r="G113" s="34">
        <v>9000</v>
      </c>
      <c r="H113" s="34"/>
      <c r="I113" s="171">
        <v>9000</v>
      </c>
      <c r="J113" s="172"/>
      <c r="K113" s="172"/>
      <c r="L113" s="13">
        <v>1778</v>
      </c>
      <c r="M113" s="13">
        <v>0</v>
      </c>
      <c r="N113" s="14">
        <v>0</v>
      </c>
      <c r="O113" s="15">
        <v>0</v>
      </c>
    </row>
    <row r="114" spans="1:15" x14ac:dyDescent="0.25">
      <c r="A114" s="10" t="s">
        <v>91</v>
      </c>
      <c r="B114" s="149" t="s">
        <v>82</v>
      </c>
      <c r="C114" s="150"/>
      <c r="D114" s="150"/>
      <c r="E114" s="150"/>
      <c r="F114" s="110">
        <v>0</v>
      </c>
      <c r="G114" s="34">
        <v>0</v>
      </c>
      <c r="H114" s="34"/>
      <c r="I114" s="171">
        <v>0</v>
      </c>
      <c r="J114" s="172"/>
      <c r="K114" s="172"/>
      <c r="L114" s="13">
        <v>0</v>
      </c>
      <c r="M114" s="13">
        <v>0</v>
      </c>
      <c r="N114" s="14">
        <v>0</v>
      </c>
      <c r="O114" s="15">
        <v>0</v>
      </c>
    </row>
    <row r="115" spans="1:15" x14ac:dyDescent="0.25">
      <c r="A115" s="10" t="s">
        <v>78</v>
      </c>
      <c r="B115" s="149" t="s">
        <v>24</v>
      </c>
      <c r="C115" s="150"/>
      <c r="D115" s="150"/>
      <c r="E115" s="150"/>
      <c r="F115" s="110">
        <v>1009.09</v>
      </c>
      <c r="G115" s="34">
        <v>663.61</v>
      </c>
      <c r="H115" s="34"/>
      <c r="I115" s="171">
        <v>663.61</v>
      </c>
      <c r="J115" s="172"/>
      <c r="K115" s="172"/>
      <c r="L115" s="13">
        <v>1069.75</v>
      </c>
      <c r="M115" s="13">
        <v>1009.09</v>
      </c>
      <c r="N115" s="14">
        <f>(L115/F115)</f>
        <v>1.0601135676698807</v>
      </c>
      <c r="O115" s="15">
        <f>(L115/I115)</f>
        <v>1.6120160937900272</v>
      </c>
    </row>
    <row r="116" spans="1:15" x14ac:dyDescent="0.25">
      <c r="A116" s="10" t="s">
        <v>101</v>
      </c>
      <c r="B116" s="149" t="s">
        <v>97</v>
      </c>
      <c r="C116" s="150"/>
      <c r="D116" s="150"/>
      <c r="E116" s="150"/>
      <c r="F116" s="110">
        <v>0</v>
      </c>
      <c r="G116" s="34">
        <v>0</v>
      </c>
      <c r="H116" s="34"/>
      <c r="I116" s="171">
        <v>0</v>
      </c>
      <c r="J116" s="172"/>
      <c r="K116" s="172"/>
      <c r="L116" s="13">
        <v>0</v>
      </c>
      <c r="M116" s="13">
        <v>0</v>
      </c>
      <c r="N116" s="14">
        <v>0</v>
      </c>
      <c r="O116" s="15">
        <v>0</v>
      </c>
    </row>
    <row r="117" spans="1:15" x14ac:dyDescent="0.25">
      <c r="A117" s="10" t="s">
        <v>93</v>
      </c>
      <c r="B117" s="149" t="s">
        <v>84</v>
      </c>
      <c r="C117" s="150"/>
      <c r="D117" s="150"/>
      <c r="E117" s="150"/>
      <c r="F117" s="110">
        <v>0</v>
      </c>
      <c r="G117" s="34">
        <v>0</v>
      </c>
      <c r="H117" s="34"/>
      <c r="I117" s="171">
        <v>0</v>
      </c>
      <c r="J117" s="172"/>
      <c r="K117" s="172"/>
      <c r="L117" s="13">
        <v>0</v>
      </c>
      <c r="M117" s="13">
        <v>0</v>
      </c>
      <c r="N117" s="14">
        <v>0</v>
      </c>
      <c r="O117" s="15">
        <v>0</v>
      </c>
    </row>
    <row r="118" spans="1:15" x14ac:dyDescent="0.25">
      <c r="A118" s="52"/>
      <c r="B118" s="173" t="s">
        <v>32</v>
      </c>
      <c r="C118" s="174"/>
      <c r="D118" s="174"/>
      <c r="E118" s="175"/>
      <c r="F118" s="56">
        <f>SUM(F82:F117)</f>
        <v>2034957.5100000002</v>
      </c>
      <c r="G118" s="56">
        <f>SUM(G82:G117)</f>
        <v>2115663.61</v>
      </c>
      <c r="H118" s="57"/>
      <c r="I118" s="176">
        <f>SUM(I82:I117)</f>
        <v>2113863.61</v>
      </c>
      <c r="J118" s="177"/>
      <c r="K118" s="177"/>
      <c r="L118" s="176">
        <f>SUM(L82:L117)</f>
        <v>2295584.1999999997</v>
      </c>
      <c r="M118" s="177"/>
      <c r="N118" s="54">
        <f>(L118/F118)</f>
        <v>1.1280747576886749</v>
      </c>
      <c r="O118" s="55">
        <f>(L118/I118)</f>
        <v>1.0859660903098662</v>
      </c>
    </row>
    <row r="119" spans="1:15" x14ac:dyDescent="0.25">
      <c r="A119" s="10" t="s">
        <v>120</v>
      </c>
      <c r="B119" s="161" t="s">
        <v>135</v>
      </c>
      <c r="C119" s="162"/>
      <c r="D119" s="162"/>
      <c r="E119" s="163"/>
      <c r="F119" s="120">
        <v>0</v>
      </c>
      <c r="G119" s="37">
        <v>0</v>
      </c>
      <c r="H119" s="37"/>
      <c r="I119" s="31">
        <v>0</v>
      </c>
      <c r="J119" s="32"/>
      <c r="K119" s="32"/>
      <c r="L119" s="31">
        <v>0</v>
      </c>
      <c r="M119" s="32"/>
      <c r="N119" s="14">
        <v>0</v>
      </c>
      <c r="O119" s="15">
        <v>0</v>
      </c>
    </row>
    <row r="120" spans="1:15" x14ac:dyDescent="0.25">
      <c r="A120" s="10" t="s">
        <v>121</v>
      </c>
      <c r="B120" s="217" t="s">
        <v>125</v>
      </c>
      <c r="C120" s="218"/>
      <c r="D120" s="218"/>
      <c r="E120" s="219"/>
      <c r="F120" s="120">
        <v>0</v>
      </c>
      <c r="G120" s="37">
        <v>0</v>
      </c>
      <c r="H120" s="37"/>
      <c r="I120" s="31">
        <v>0</v>
      </c>
      <c r="J120" s="32"/>
      <c r="K120" s="32"/>
      <c r="L120" s="31">
        <v>0</v>
      </c>
      <c r="M120" s="32"/>
      <c r="N120" s="14">
        <v>0</v>
      </c>
      <c r="O120" s="15">
        <v>0</v>
      </c>
    </row>
    <row r="121" spans="1:15" x14ac:dyDescent="0.25">
      <c r="A121" s="10" t="s">
        <v>124</v>
      </c>
      <c r="B121" s="161" t="s">
        <v>129</v>
      </c>
      <c r="C121" s="162"/>
      <c r="D121" s="162"/>
      <c r="E121" s="163"/>
      <c r="F121" s="120">
        <v>0</v>
      </c>
      <c r="G121" s="37">
        <v>0</v>
      </c>
      <c r="H121" s="37"/>
      <c r="I121" s="31">
        <v>0</v>
      </c>
      <c r="J121" s="32"/>
      <c r="K121" s="32"/>
      <c r="L121" s="31">
        <v>0</v>
      </c>
      <c r="M121" s="32"/>
      <c r="N121" s="14">
        <v>0</v>
      </c>
      <c r="O121" s="15">
        <v>0</v>
      </c>
    </row>
    <row r="122" spans="1:15" x14ac:dyDescent="0.25">
      <c r="A122" s="10" t="s">
        <v>122</v>
      </c>
      <c r="B122" s="161" t="s">
        <v>126</v>
      </c>
      <c r="C122" s="162"/>
      <c r="D122" s="162"/>
      <c r="E122" s="163"/>
      <c r="F122" s="120">
        <v>0</v>
      </c>
      <c r="G122" s="37">
        <v>0</v>
      </c>
      <c r="H122" s="37"/>
      <c r="I122" s="31">
        <v>0</v>
      </c>
      <c r="J122" s="32"/>
      <c r="K122" s="32"/>
      <c r="L122" s="31">
        <v>245</v>
      </c>
      <c r="M122" s="32"/>
      <c r="N122" s="14">
        <v>0</v>
      </c>
      <c r="O122" s="15">
        <v>0</v>
      </c>
    </row>
    <row r="123" spans="1:15" x14ac:dyDescent="0.25">
      <c r="A123" s="78">
        <v>6382</v>
      </c>
      <c r="B123" s="161" t="s">
        <v>136</v>
      </c>
      <c r="C123" s="162"/>
      <c r="D123" s="162"/>
      <c r="E123" s="163"/>
      <c r="F123" s="120">
        <v>0</v>
      </c>
      <c r="G123" s="37">
        <v>0</v>
      </c>
      <c r="H123" s="37"/>
      <c r="I123" s="31">
        <v>0</v>
      </c>
      <c r="J123" s="32"/>
      <c r="K123" s="32"/>
      <c r="L123" s="31">
        <v>0</v>
      </c>
      <c r="M123" s="32"/>
      <c r="N123" s="14">
        <v>0</v>
      </c>
      <c r="O123" s="15">
        <v>0</v>
      </c>
    </row>
    <row r="124" spans="1:15" x14ac:dyDescent="0.25">
      <c r="A124" s="78">
        <v>6361</v>
      </c>
      <c r="B124" s="161" t="s">
        <v>127</v>
      </c>
      <c r="C124" s="162"/>
      <c r="D124" s="162"/>
      <c r="E124" s="163"/>
      <c r="F124" s="120">
        <v>2019396.56</v>
      </c>
      <c r="G124" s="31">
        <v>2100000</v>
      </c>
      <c r="H124" s="37"/>
      <c r="I124" s="31">
        <v>2100000</v>
      </c>
      <c r="J124" s="32"/>
      <c r="K124" s="32"/>
      <c r="L124" s="31">
        <v>2260740.79</v>
      </c>
      <c r="M124" s="32"/>
      <c r="N124" s="14">
        <f t="shared" ref="N124:N126" si="7">(L124/F124)</f>
        <v>1.1195130440352934</v>
      </c>
      <c r="O124" s="15">
        <v>0</v>
      </c>
    </row>
    <row r="125" spans="1:15" x14ac:dyDescent="0.25">
      <c r="A125" s="78">
        <v>6361</v>
      </c>
      <c r="B125" s="161" t="s">
        <v>127</v>
      </c>
      <c r="C125" s="162"/>
      <c r="D125" s="162"/>
      <c r="E125" s="163"/>
      <c r="F125" s="120">
        <v>18587.080000000002</v>
      </c>
      <c r="G125" s="31">
        <v>6000</v>
      </c>
      <c r="H125" s="37"/>
      <c r="I125" s="31">
        <v>6000</v>
      </c>
      <c r="J125" s="32"/>
      <c r="K125" s="32"/>
      <c r="L125" s="31">
        <v>12453.96</v>
      </c>
      <c r="M125" s="32"/>
      <c r="N125" s="14">
        <f t="shared" si="7"/>
        <v>0.67003316282062586</v>
      </c>
      <c r="O125" s="15">
        <v>0</v>
      </c>
    </row>
    <row r="126" spans="1:15" x14ac:dyDescent="0.25">
      <c r="A126" s="78">
        <v>6362</v>
      </c>
      <c r="B126" s="161" t="s">
        <v>137</v>
      </c>
      <c r="C126" s="162"/>
      <c r="D126" s="162"/>
      <c r="E126" s="163"/>
      <c r="F126" s="120">
        <v>1021.08</v>
      </c>
      <c r="G126" s="31">
        <v>663.61</v>
      </c>
      <c r="H126" s="37"/>
      <c r="I126" s="31">
        <v>7863.61</v>
      </c>
      <c r="J126" s="32"/>
      <c r="K126" s="32"/>
      <c r="L126" s="31">
        <v>750</v>
      </c>
      <c r="M126" s="32"/>
      <c r="N126" s="14">
        <f t="shared" si="7"/>
        <v>0.73451639440592309</v>
      </c>
      <c r="O126" s="15">
        <v>0</v>
      </c>
    </row>
    <row r="127" spans="1:15" x14ac:dyDescent="0.25">
      <c r="A127" s="78">
        <v>9221</v>
      </c>
      <c r="B127" s="161" t="s">
        <v>138</v>
      </c>
      <c r="C127" s="162"/>
      <c r="D127" s="162"/>
      <c r="E127" s="163"/>
      <c r="F127" s="120"/>
      <c r="G127" s="37">
        <v>9000</v>
      </c>
      <c r="H127" s="37"/>
      <c r="I127" s="31">
        <v>0</v>
      </c>
      <c r="J127" s="32"/>
      <c r="K127" s="32"/>
      <c r="L127" s="31">
        <v>0</v>
      </c>
      <c r="M127" s="32"/>
      <c r="N127" s="14">
        <v>0</v>
      </c>
      <c r="O127" s="15">
        <v>0</v>
      </c>
    </row>
    <row r="128" spans="1:15" x14ac:dyDescent="0.25">
      <c r="A128" s="89"/>
      <c r="B128" s="155" t="s">
        <v>34</v>
      </c>
      <c r="C128" s="156"/>
      <c r="D128" s="156"/>
      <c r="E128" s="156"/>
      <c r="F128" s="38">
        <f>SUM(F119:F127)</f>
        <v>2039004.7200000002</v>
      </c>
      <c r="G128" s="38">
        <f>SUM(G119:H127)</f>
        <v>2115663.61</v>
      </c>
      <c r="H128" s="38">
        <f>SUM(H119:H123)</f>
        <v>0</v>
      </c>
      <c r="I128" s="38">
        <f>SUM(I119:I127)</f>
        <v>2113863.61</v>
      </c>
      <c r="J128" s="38">
        <f>SUM(J119:J123)</f>
        <v>0</v>
      </c>
      <c r="K128" s="38">
        <f>SUM(K119:K123)</f>
        <v>0</v>
      </c>
      <c r="L128" s="38">
        <f>SUM(L119:L127)</f>
        <v>2274189.75</v>
      </c>
      <c r="M128" s="38">
        <f>SUM(M119:M123)</f>
        <v>0</v>
      </c>
      <c r="N128" s="63">
        <f>(L128/F128)</f>
        <v>1.1153430532519806</v>
      </c>
      <c r="O128" s="64">
        <f>(L128/I128)</f>
        <v>1.0758450730887033</v>
      </c>
    </row>
    <row r="129" spans="1:15" ht="14.25" customHeight="1" x14ac:dyDescent="0.25">
      <c r="A129" s="146" t="s">
        <v>107</v>
      </c>
      <c r="B129" s="147"/>
      <c r="C129" s="147"/>
      <c r="D129" s="147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8"/>
    </row>
    <row r="130" spans="1:15" ht="14.25" customHeight="1" x14ac:dyDescent="0.25">
      <c r="A130" s="68">
        <v>3121</v>
      </c>
      <c r="B130" s="149" t="s">
        <v>3</v>
      </c>
      <c r="C130" s="150"/>
      <c r="D130" s="150"/>
      <c r="E130" s="150"/>
      <c r="F130" s="110">
        <v>0</v>
      </c>
      <c r="G130" s="12">
        <v>0</v>
      </c>
      <c r="H130" s="12"/>
      <c r="I130" s="12">
        <v>1600</v>
      </c>
      <c r="J130" s="12"/>
      <c r="K130" s="12"/>
      <c r="L130" s="12">
        <v>1502.48</v>
      </c>
      <c r="M130" s="75"/>
      <c r="N130" s="80">
        <v>0</v>
      </c>
      <c r="O130" s="15">
        <f>(L130/I130)</f>
        <v>0.93905000000000005</v>
      </c>
    </row>
    <row r="131" spans="1:15" ht="14.25" customHeight="1" x14ac:dyDescent="0.25">
      <c r="A131" s="10" t="s">
        <v>53</v>
      </c>
      <c r="B131" s="149" t="s">
        <v>4</v>
      </c>
      <c r="C131" s="150"/>
      <c r="D131" s="150"/>
      <c r="E131" s="150"/>
      <c r="F131" s="110">
        <v>53378.32</v>
      </c>
      <c r="G131" s="12">
        <v>80000</v>
      </c>
      <c r="H131" s="12"/>
      <c r="I131" s="12">
        <v>80000</v>
      </c>
      <c r="J131" s="12"/>
      <c r="K131" s="12"/>
      <c r="L131" s="12">
        <v>40298.910000000003</v>
      </c>
      <c r="M131" s="13"/>
      <c r="N131" s="14">
        <f>(L131/F131)</f>
        <v>0.75496774720523241</v>
      </c>
      <c r="O131" s="15">
        <f>(L131/I131)</f>
        <v>0.50373637500000001</v>
      </c>
    </row>
    <row r="132" spans="1:15" ht="14.25" customHeight="1" x14ac:dyDescent="0.25">
      <c r="A132" s="10" t="s">
        <v>53</v>
      </c>
      <c r="B132" s="149" t="s">
        <v>4</v>
      </c>
      <c r="C132" s="150"/>
      <c r="D132" s="150"/>
      <c r="E132" s="150"/>
      <c r="F132" s="110">
        <v>60</v>
      </c>
      <c r="G132" s="12">
        <v>0</v>
      </c>
      <c r="H132" s="12"/>
      <c r="I132" s="12">
        <v>0</v>
      </c>
      <c r="J132" s="12"/>
      <c r="K132" s="12"/>
      <c r="L132" s="12">
        <v>0</v>
      </c>
      <c r="M132" s="13"/>
      <c r="N132" s="14">
        <v>0</v>
      </c>
      <c r="O132" s="15">
        <v>0</v>
      </c>
    </row>
    <row r="133" spans="1:15" ht="14.25" customHeight="1" x14ac:dyDescent="0.25">
      <c r="A133" s="10" t="s">
        <v>55</v>
      </c>
      <c r="B133" s="149" t="s">
        <v>5</v>
      </c>
      <c r="C133" s="150"/>
      <c r="D133" s="150"/>
      <c r="E133" s="150"/>
      <c r="F133" s="110">
        <v>31030.05</v>
      </c>
      <c r="G133" s="12">
        <v>51600</v>
      </c>
      <c r="H133" s="12"/>
      <c r="I133" s="12">
        <v>60000</v>
      </c>
      <c r="J133" s="12"/>
      <c r="K133" s="12"/>
      <c r="L133" s="12">
        <v>62948</v>
      </c>
      <c r="M133" s="13"/>
      <c r="N133" s="14">
        <f>(L133/F133)</f>
        <v>2.0286141981724168</v>
      </c>
      <c r="O133" s="15">
        <f>(L133/I133)</f>
        <v>1.0491333333333333</v>
      </c>
    </row>
    <row r="134" spans="1:15" ht="14.25" customHeight="1" x14ac:dyDescent="0.25">
      <c r="A134" s="10" t="s">
        <v>56</v>
      </c>
      <c r="B134" s="149" t="s">
        <v>47</v>
      </c>
      <c r="C134" s="150"/>
      <c r="D134" s="150"/>
      <c r="E134" s="150"/>
      <c r="F134" s="110">
        <v>0</v>
      </c>
      <c r="G134" s="12">
        <v>2000</v>
      </c>
      <c r="H134" s="12"/>
      <c r="I134" s="12">
        <v>2000</v>
      </c>
      <c r="J134" s="12"/>
      <c r="K134" s="12"/>
      <c r="L134" s="12">
        <v>0</v>
      </c>
      <c r="M134" s="13"/>
      <c r="N134" s="14">
        <v>0</v>
      </c>
      <c r="O134" s="15">
        <f>(L134/I134)</f>
        <v>0</v>
      </c>
    </row>
    <row r="135" spans="1:15" ht="14.25" customHeight="1" x14ac:dyDescent="0.25">
      <c r="A135" s="10" t="s">
        <v>56</v>
      </c>
      <c r="B135" s="149" t="s">
        <v>47</v>
      </c>
      <c r="C135" s="150"/>
      <c r="D135" s="150"/>
      <c r="E135" s="150"/>
      <c r="F135" s="110">
        <v>0</v>
      </c>
      <c r="G135" s="12">
        <v>0</v>
      </c>
      <c r="H135" s="12"/>
      <c r="I135" s="12">
        <v>0</v>
      </c>
      <c r="J135" s="12"/>
      <c r="K135" s="12"/>
      <c r="L135" s="12">
        <v>0</v>
      </c>
      <c r="M135" s="13"/>
      <c r="N135" s="14">
        <v>0</v>
      </c>
      <c r="O135" s="15">
        <v>0</v>
      </c>
    </row>
    <row r="136" spans="1:15" ht="14.25" customHeight="1" x14ac:dyDescent="0.25">
      <c r="A136" s="10" t="s">
        <v>61</v>
      </c>
      <c r="B136" s="149" t="s">
        <v>22</v>
      </c>
      <c r="C136" s="150"/>
      <c r="D136" s="150"/>
      <c r="E136" s="150"/>
      <c r="F136" s="110">
        <v>15219.15</v>
      </c>
      <c r="G136" s="12">
        <v>5000</v>
      </c>
      <c r="H136" s="12"/>
      <c r="I136" s="12">
        <v>14000</v>
      </c>
      <c r="J136" s="12"/>
      <c r="K136" s="12"/>
      <c r="L136" s="12">
        <v>13758.33</v>
      </c>
      <c r="M136" s="13"/>
      <c r="N136" s="14">
        <f>(L136/F136)</f>
        <v>0.90401435034151056</v>
      </c>
      <c r="O136" s="15">
        <f>(L136/I136)</f>
        <v>0.98273785714285711</v>
      </c>
    </row>
    <row r="137" spans="1:15" ht="14.25" customHeight="1" x14ac:dyDescent="0.25">
      <c r="A137" s="10" t="s">
        <v>61</v>
      </c>
      <c r="B137" s="149" t="s">
        <v>22</v>
      </c>
      <c r="C137" s="150"/>
      <c r="D137" s="150"/>
      <c r="E137" s="150"/>
      <c r="F137" s="110">
        <v>0</v>
      </c>
      <c r="G137" s="12">
        <v>0</v>
      </c>
      <c r="H137" s="12"/>
      <c r="I137" s="12">
        <v>0</v>
      </c>
      <c r="J137" s="12"/>
      <c r="K137" s="12"/>
      <c r="L137" s="12">
        <v>0</v>
      </c>
      <c r="M137" s="13"/>
      <c r="N137" s="14">
        <v>0</v>
      </c>
      <c r="O137" s="15">
        <v>0</v>
      </c>
    </row>
    <row r="138" spans="1:15" ht="14.25" customHeight="1" x14ac:dyDescent="0.25">
      <c r="A138" s="10" t="s">
        <v>63</v>
      </c>
      <c r="B138" s="149" t="s">
        <v>7</v>
      </c>
      <c r="C138" s="150"/>
      <c r="D138" s="150"/>
      <c r="E138" s="150"/>
      <c r="F138" s="110">
        <v>0</v>
      </c>
      <c r="G138" s="12">
        <v>0</v>
      </c>
      <c r="H138" s="12"/>
      <c r="I138" s="12">
        <v>0</v>
      </c>
      <c r="J138" s="12"/>
      <c r="K138" s="12"/>
      <c r="L138" s="12">
        <v>0</v>
      </c>
      <c r="M138" s="13"/>
      <c r="N138" s="14">
        <v>0</v>
      </c>
      <c r="O138" s="15">
        <v>0</v>
      </c>
    </row>
    <row r="139" spans="1:15" ht="14.25" customHeight="1" x14ac:dyDescent="0.25">
      <c r="A139" s="10" t="s">
        <v>67</v>
      </c>
      <c r="B139" s="149" t="s">
        <v>10</v>
      </c>
      <c r="C139" s="150"/>
      <c r="D139" s="150"/>
      <c r="E139" s="150"/>
      <c r="F139" s="110">
        <v>0</v>
      </c>
      <c r="G139" s="12">
        <v>0</v>
      </c>
      <c r="H139" s="12"/>
      <c r="I139" s="12">
        <v>0</v>
      </c>
      <c r="J139" s="12"/>
      <c r="K139" s="12"/>
      <c r="L139" s="12">
        <v>0</v>
      </c>
      <c r="M139" s="13"/>
      <c r="N139" s="14">
        <v>0</v>
      </c>
      <c r="O139" s="15">
        <v>0</v>
      </c>
    </row>
    <row r="140" spans="1:15" ht="14.25" customHeight="1" x14ac:dyDescent="0.25">
      <c r="A140" s="10" t="s">
        <v>67</v>
      </c>
      <c r="B140" s="149" t="s">
        <v>10</v>
      </c>
      <c r="C140" s="150"/>
      <c r="D140" s="150"/>
      <c r="E140" s="150"/>
      <c r="F140" s="110">
        <v>8300.43</v>
      </c>
      <c r="G140" s="12">
        <v>7000</v>
      </c>
      <c r="H140" s="12"/>
      <c r="I140" s="12">
        <v>7000</v>
      </c>
      <c r="J140" s="12"/>
      <c r="K140" s="12"/>
      <c r="L140" s="12">
        <v>0</v>
      </c>
      <c r="M140" s="13"/>
      <c r="N140" s="14">
        <f>(L140/F140)</f>
        <v>0</v>
      </c>
      <c r="O140" s="15">
        <f>(L140/I140)</f>
        <v>0</v>
      </c>
    </row>
    <row r="141" spans="1:15" ht="14.25" customHeight="1" x14ac:dyDescent="0.25">
      <c r="A141" s="10" t="s">
        <v>67</v>
      </c>
      <c r="B141" s="149" t="s">
        <v>10</v>
      </c>
      <c r="C141" s="150"/>
      <c r="D141" s="150"/>
      <c r="E141" s="150"/>
      <c r="F141" s="110">
        <v>0</v>
      </c>
      <c r="G141" s="12">
        <v>0</v>
      </c>
      <c r="H141" s="12"/>
      <c r="I141" s="12">
        <v>0</v>
      </c>
      <c r="J141" s="12"/>
      <c r="K141" s="12"/>
      <c r="L141" s="12">
        <v>0</v>
      </c>
      <c r="M141" s="13"/>
      <c r="N141" s="14">
        <v>0</v>
      </c>
      <c r="O141" s="15">
        <v>0</v>
      </c>
    </row>
    <row r="142" spans="1:15" ht="14.25" customHeight="1" x14ac:dyDescent="0.25">
      <c r="A142" s="10" t="s">
        <v>69</v>
      </c>
      <c r="B142" s="149" t="s">
        <v>12</v>
      </c>
      <c r="C142" s="150"/>
      <c r="D142" s="150"/>
      <c r="E142" s="150"/>
      <c r="F142" s="110">
        <v>0</v>
      </c>
      <c r="G142" s="12">
        <v>0</v>
      </c>
      <c r="H142" s="12"/>
      <c r="I142" s="12">
        <v>0</v>
      </c>
      <c r="J142" s="12"/>
      <c r="K142" s="12"/>
      <c r="L142" s="12">
        <v>0</v>
      </c>
      <c r="M142" s="13"/>
      <c r="N142" s="14">
        <v>0</v>
      </c>
      <c r="O142" s="15">
        <v>0</v>
      </c>
    </row>
    <row r="143" spans="1:15" ht="14.25" customHeight="1" x14ac:dyDescent="0.25">
      <c r="A143" s="10" t="s">
        <v>69</v>
      </c>
      <c r="B143" s="149" t="s">
        <v>12</v>
      </c>
      <c r="C143" s="150"/>
      <c r="D143" s="150"/>
      <c r="E143" s="150"/>
      <c r="F143" s="110">
        <v>0</v>
      </c>
      <c r="G143" s="12">
        <v>0</v>
      </c>
      <c r="H143" s="12"/>
      <c r="I143" s="12">
        <v>0</v>
      </c>
      <c r="J143" s="12"/>
      <c r="K143" s="12"/>
      <c r="L143" s="12">
        <v>0</v>
      </c>
      <c r="M143" s="13"/>
      <c r="N143" s="14">
        <v>0</v>
      </c>
      <c r="O143" s="15">
        <v>0</v>
      </c>
    </row>
    <row r="144" spans="1:15" ht="14.25" customHeight="1" x14ac:dyDescent="0.25">
      <c r="A144" s="10" t="s">
        <v>70</v>
      </c>
      <c r="B144" s="149" t="s">
        <v>45</v>
      </c>
      <c r="C144" s="150"/>
      <c r="D144" s="150"/>
      <c r="E144" s="150"/>
      <c r="F144" s="110">
        <v>6100.97</v>
      </c>
      <c r="G144" s="12">
        <v>10000</v>
      </c>
      <c r="H144" s="12"/>
      <c r="I144" s="12">
        <v>40000</v>
      </c>
      <c r="J144" s="12"/>
      <c r="K144" s="12"/>
      <c r="L144" s="12">
        <v>36366.720000000001</v>
      </c>
      <c r="M144" s="13"/>
      <c r="N144" s="14">
        <f>(L144/F144)</f>
        <v>5.9608095106188035</v>
      </c>
      <c r="O144" s="15">
        <f>(L144/I144)</f>
        <v>0.90916799999999998</v>
      </c>
    </row>
    <row r="145" spans="1:15" ht="14.25" customHeight="1" x14ac:dyDescent="0.25">
      <c r="A145" s="10" t="s">
        <v>71</v>
      </c>
      <c r="B145" s="149" t="s">
        <v>13</v>
      </c>
      <c r="C145" s="150"/>
      <c r="D145" s="150"/>
      <c r="E145" s="150"/>
      <c r="F145" s="110">
        <v>429.65</v>
      </c>
      <c r="G145" s="12">
        <v>2000</v>
      </c>
      <c r="H145" s="12"/>
      <c r="I145" s="12">
        <v>2000</v>
      </c>
      <c r="J145" s="12"/>
      <c r="K145" s="12"/>
      <c r="L145" s="12">
        <v>840.42</v>
      </c>
      <c r="M145" s="13"/>
      <c r="N145" s="14">
        <f>(L145/F145)</f>
        <v>1.9560572559059699</v>
      </c>
      <c r="O145" s="15">
        <f>(L145/I145)</f>
        <v>0.42020999999999997</v>
      </c>
    </row>
    <row r="146" spans="1:15" ht="14.25" customHeight="1" x14ac:dyDescent="0.25">
      <c r="A146" s="10" t="s">
        <v>72</v>
      </c>
      <c r="B146" s="149" t="s">
        <v>14</v>
      </c>
      <c r="C146" s="150"/>
      <c r="D146" s="150"/>
      <c r="E146" s="150"/>
      <c r="F146" s="110">
        <v>309.75</v>
      </c>
      <c r="G146" s="12">
        <v>200</v>
      </c>
      <c r="H146" s="12"/>
      <c r="I146" s="12">
        <v>700</v>
      </c>
      <c r="J146" s="12"/>
      <c r="K146" s="12"/>
      <c r="L146" s="12">
        <v>694.95</v>
      </c>
      <c r="M146" s="13"/>
      <c r="N146" s="14">
        <v>0</v>
      </c>
      <c r="O146" s="15">
        <f>(L146/I146)</f>
        <v>0.99278571428571438</v>
      </c>
    </row>
    <row r="147" spans="1:15" ht="14.25" customHeight="1" x14ac:dyDescent="0.25">
      <c r="A147" s="10" t="s">
        <v>108</v>
      </c>
      <c r="B147" s="149" t="s">
        <v>111</v>
      </c>
      <c r="C147" s="150"/>
      <c r="D147" s="150"/>
      <c r="E147" s="150"/>
      <c r="F147" s="110">
        <v>0</v>
      </c>
      <c r="G147" s="12">
        <v>0</v>
      </c>
      <c r="H147" s="12"/>
      <c r="I147" s="12">
        <v>0</v>
      </c>
      <c r="J147" s="12"/>
      <c r="K147" s="12"/>
      <c r="L147" s="12">
        <v>0</v>
      </c>
      <c r="M147" s="13"/>
      <c r="N147" s="14">
        <v>0</v>
      </c>
      <c r="O147" s="15">
        <v>0</v>
      </c>
    </row>
    <row r="148" spans="1:15" ht="14.25" customHeight="1" x14ac:dyDescent="0.25">
      <c r="A148" s="10" t="s">
        <v>108</v>
      </c>
      <c r="B148" s="149" t="s">
        <v>111</v>
      </c>
      <c r="C148" s="150"/>
      <c r="D148" s="150"/>
      <c r="E148" s="150"/>
      <c r="F148" s="110">
        <v>0</v>
      </c>
      <c r="G148" s="12">
        <v>0</v>
      </c>
      <c r="H148" s="12"/>
      <c r="I148" s="12">
        <v>0</v>
      </c>
      <c r="J148" s="12"/>
      <c r="K148" s="12"/>
      <c r="L148" s="12">
        <v>0</v>
      </c>
      <c r="M148" s="13"/>
      <c r="N148" s="14">
        <v>0</v>
      </c>
      <c r="O148" s="15">
        <v>0</v>
      </c>
    </row>
    <row r="149" spans="1:15" ht="14.25" customHeight="1" x14ac:dyDescent="0.25">
      <c r="A149" s="10" t="s">
        <v>109</v>
      </c>
      <c r="B149" s="149" t="s">
        <v>112</v>
      </c>
      <c r="C149" s="150"/>
      <c r="D149" s="150"/>
      <c r="E149" s="150"/>
      <c r="F149" s="110">
        <v>0</v>
      </c>
      <c r="G149" s="12">
        <v>0</v>
      </c>
      <c r="H149" s="12"/>
      <c r="I149" s="12">
        <v>0</v>
      </c>
      <c r="J149" s="12"/>
      <c r="K149" s="12"/>
      <c r="L149" s="12">
        <v>0</v>
      </c>
      <c r="M149" s="13"/>
      <c r="N149" s="14">
        <v>0</v>
      </c>
      <c r="O149" s="15">
        <v>0</v>
      </c>
    </row>
    <row r="150" spans="1:15" ht="14.25" customHeight="1" x14ac:dyDescent="0.25">
      <c r="A150" s="10" t="s">
        <v>110</v>
      </c>
      <c r="B150" s="149" t="s">
        <v>112</v>
      </c>
      <c r="C150" s="150"/>
      <c r="D150" s="150"/>
      <c r="E150" s="150"/>
      <c r="F150" s="110">
        <v>0</v>
      </c>
      <c r="G150" s="12">
        <v>0</v>
      </c>
      <c r="H150" s="12"/>
      <c r="I150" s="12">
        <v>0</v>
      </c>
      <c r="J150" s="12"/>
      <c r="K150" s="12"/>
      <c r="L150" s="12">
        <v>0</v>
      </c>
      <c r="M150" s="13"/>
      <c r="N150" s="14">
        <v>0</v>
      </c>
      <c r="O150" s="15">
        <v>0</v>
      </c>
    </row>
    <row r="151" spans="1:15" ht="14.25" customHeight="1" x14ac:dyDescent="0.25">
      <c r="A151" s="10" t="s">
        <v>89</v>
      </c>
      <c r="B151" s="149" t="s">
        <v>23</v>
      </c>
      <c r="C151" s="150"/>
      <c r="D151" s="150"/>
      <c r="E151" s="150"/>
      <c r="F151" s="110">
        <v>0</v>
      </c>
      <c r="G151" s="12">
        <v>0</v>
      </c>
      <c r="H151" s="12"/>
      <c r="I151" s="12">
        <v>0</v>
      </c>
      <c r="J151" s="12"/>
      <c r="K151" s="12"/>
      <c r="L151" s="12">
        <v>0</v>
      </c>
      <c r="M151" s="13"/>
      <c r="N151" s="14">
        <v>0</v>
      </c>
      <c r="O151" s="15">
        <v>0</v>
      </c>
    </row>
    <row r="152" spans="1:15" ht="14.25" customHeight="1" x14ac:dyDescent="0.25">
      <c r="A152" s="10" t="s">
        <v>89</v>
      </c>
      <c r="B152" s="149" t="s">
        <v>23</v>
      </c>
      <c r="C152" s="150"/>
      <c r="D152" s="150"/>
      <c r="E152" s="150"/>
      <c r="F152" s="110">
        <v>7612.5</v>
      </c>
      <c r="G152" s="12">
        <v>8000</v>
      </c>
      <c r="H152" s="12"/>
      <c r="I152" s="12">
        <v>8000</v>
      </c>
      <c r="J152" s="12"/>
      <c r="K152" s="12"/>
      <c r="L152" s="12">
        <v>1952.9</v>
      </c>
      <c r="M152" s="13"/>
      <c r="N152" s="14">
        <v>0</v>
      </c>
      <c r="O152" s="15">
        <f>(L152/I152)</f>
        <v>0.24411250000000001</v>
      </c>
    </row>
    <row r="153" spans="1:15" ht="14.25" customHeight="1" x14ac:dyDescent="0.25">
      <c r="A153" s="10" t="s">
        <v>94</v>
      </c>
      <c r="B153" s="149" t="s">
        <v>85</v>
      </c>
      <c r="C153" s="150"/>
      <c r="D153" s="150"/>
      <c r="E153" s="150"/>
      <c r="F153" s="110">
        <v>0</v>
      </c>
      <c r="G153" s="12">
        <v>0</v>
      </c>
      <c r="H153" s="12"/>
      <c r="I153" s="12">
        <v>0</v>
      </c>
      <c r="J153" s="12"/>
      <c r="K153" s="12"/>
      <c r="L153" s="12">
        <v>0</v>
      </c>
      <c r="M153" s="13"/>
      <c r="N153" s="14">
        <v>0</v>
      </c>
      <c r="O153" s="15">
        <v>0</v>
      </c>
    </row>
    <row r="154" spans="1:15" ht="14.25" customHeight="1" x14ac:dyDescent="0.25">
      <c r="A154" s="58"/>
      <c r="B154" s="157" t="s">
        <v>32</v>
      </c>
      <c r="C154" s="157"/>
      <c r="D154" s="157"/>
      <c r="E154" s="157"/>
      <c r="F154" s="119">
        <f>SUM(F130:F153)</f>
        <v>122440.81999999998</v>
      </c>
      <c r="G154" s="59">
        <f>SUM(G130:G153)</f>
        <v>165800</v>
      </c>
      <c r="H154" s="59"/>
      <c r="I154" s="151">
        <f>SUM(I130:I153)</f>
        <v>215300</v>
      </c>
      <c r="J154" s="152"/>
      <c r="K154" s="153"/>
      <c r="L154" s="154">
        <f>SUM(L130:L153)</f>
        <v>158362.71000000002</v>
      </c>
      <c r="M154" s="154"/>
      <c r="N154" s="60">
        <f>(L154/F154)</f>
        <v>1.2933816516419936</v>
      </c>
      <c r="O154" s="55">
        <f>(L154/I154)</f>
        <v>0.73554440315838376</v>
      </c>
    </row>
    <row r="155" spans="1:15" x14ac:dyDescent="0.25">
      <c r="A155" s="87" t="s">
        <v>123</v>
      </c>
      <c r="B155" s="161" t="s">
        <v>128</v>
      </c>
      <c r="C155" s="162"/>
      <c r="D155" s="162"/>
      <c r="E155" s="163"/>
      <c r="F155" s="120">
        <v>137633.4</v>
      </c>
      <c r="G155" s="37">
        <v>25800</v>
      </c>
      <c r="H155" s="37"/>
      <c r="I155" s="31">
        <v>48198.47</v>
      </c>
      <c r="J155" s="32"/>
      <c r="K155" s="32"/>
      <c r="L155" s="31">
        <v>123086.39</v>
      </c>
      <c r="M155" s="32"/>
      <c r="N155" s="14">
        <f t="shared" ref="N155" si="8">(L155/F155)</f>
        <v>0.8943061059306826</v>
      </c>
      <c r="O155" s="15">
        <f t="shared" ref="O155" si="9">(L155/I155)</f>
        <v>2.5537406062889549</v>
      </c>
    </row>
    <row r="156" spans="1:15" ht="14.25" customHeight="1" x14ac:dyDescent="0.25">
      <c r="A156" s="93">
        <v>9221</v>
      </c>
      <c r="B156" s="168" t="s">
        <v>33</v>
      </c>
      <c r="C156" s="169"/>
      <c r="D156" s="169"/>
      <c r="E156" s="170"/>
      <c r="F156" s="40">
        <v>0</v>
      </c>
      <c r="G156" s="41">
        <v>140000</v>
      </c>
      <c r="H156" s="42"/>
      <c r="I156" s="41">
        <v>167101.53</v>
      </c>
      <c r="J156" s="42"/>
      <c r="K156" s="92"/>
      <c r="L156" s="44">
        <v>0</v>
      </c>
      <c r="M156" s="42"/>
      <c r="N156" s="14">
        <v>0</v>
      </c>
      <c r="O156" s="15">
        <v>0</v>
      </c>
    </row>
    <row r="157" spans="1:15" x14ac:dyDescent="0.25">
      <c r="A157" s="89"/>
      <c r="B157" s="155" t="s">
        <v>34</v>
      </c>
      <c r="C157" s="156"/>
      <c r="D157" s="156"/>
      <c r="E157" s="156"/>
      <c r="F157" s="38">
        <f>SUM(F155:F156)</f>
        <v>137633.4</v>
      </c>
      <c r="G157" s="39">
        <f>SUM(G155:G156)</f>
        <v>165800</v>
      </c>
      <c r="H157" s="39"/>
      <c r="I157" s="33">
        <f>SUM(I155:I156)</f>
        <v>215300</v>
      </c>
      <c r="J157" s="30"/>
      <c r="K157" s="30"/>
      <c r="L157" s="29">
        <f>SUM(L155:L156)</f>
        <v>123086.39</v>
      </c>
      <c r="M157" s="29"/>
      <c r="N157" s="63">
        <f>(L157/F157)</f>
        <v>0.8943061059306826</v>
      </c>
      <c r="O157" s="63">
        <f>(L157/I157)</f>
        <v>0.57169712029725961</v>
      </c>
    </row>
    <row r="158" spans="1:15" x14ac:dyDescent="0.25">
      <c r="A158" s="146" t="s">
        <v>140</v>
      </c>
      <c r="B158" s="147"/>
      <c r="C158" s="147"/>
      <c r="D158" s="147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8"/>
    </row>
    <row r="159" spans="1:15" ht="14.25" customHeight="1" x14ac:dyDescent="0.25">
      <c r="A159" s="87" t="s">
        <v>86</v>
      </c>
      <c r="B159" s="149" t="s">
        <v>27</v>
      </c>
      <c r="C159" s="150" t="s">
        <v>27</v>
      </c>
      <c r="D159" s="150" t="s">
        <v>27</v>
      </c>
      <c r="E159" s="150" t="s">
        <v>27</v>
      </c>
      <c r="F159" s="110">
        <v>0</v>
      </c>
      <c r="G159" s="101">
        <v>0</v>
      </c>
      <c r="H159" s="101"/>
      <c r="I159" s="101">
        <v>0</v>
      </c>
      <c r="J159" s="101"/>
      <c r="K159" s="101"/>
      <c r="L159" s="101">
        <v>0</v>
      </c>
      <c r="M159" s="90"/>
      <c r="N159" s="14">
        <v>0</v>
      </c>
      <c r="O159" s="15">
        <v>0</v>
      </c>
    </row>
    <row r="160" spans="1:15" ht="14.25" customHeight="1" x14ac:dyDescent="0.25">
      <c r="A160" s="87" t="s">
        <v>52</v>
      </c>
      <c r="B160" s="149" t="s">
        <v>3</v>
      </c>
      <c r="C160" s="150" t="s">
        <v>3</v>
      </c>
      <c r="D160" s="150" t="s">
        <v>3</v>
      </c>
      <c r="E160" s="150" t="s">
        <v>3</v>
      </c>
      <c r="F160" s="110">
        <v>0</v>
      </c>
      <c r="G160" s="101">
        <v>2000</v>
      </c>
      <c r="H160" s="101"/>
      <c r="I160" s="101">
        <v>0</v>
      </c>
      <c r="J160" s="101"/>
      <c r="K160" s="101"/>
      <c r="L160" s="101">
        <v>0</v>
      </c>
      <c r="M160" s="90"/>
      <c r="N160" s="14">
        <v>0</v>
      </c>
      <c r="O160" s="15">
        <v>0</v>
      </c>
    </row>
    <row r="161" spans="1:15" ht="14.25" customHeight="1" x14ac:dyDescent="0.25">
      <c r="A161" s="87" t="s">
        <v>98</v>
      </c>
      <c r="B161" s="149" t="s">
        <v>141</v>
      </c>
      <c r="C161" s="150" t="s">
        <v>141</v>
      </c>
      <c r="D161" s="150" t="s">
        <v>141</v>
      </c>
      <c r="E161" s="150" t="s">
        <v>141</v>
      </c>
      <c r="F161" s="110">
        <v>0</v>
      </c>
      <c r="G161" s="101">
        <v>0</v>
      </c>
      <c r="H161" s="101"/>
      <c r="I161" s="101">
        <v>0</v>
      </c>
      <c r="J161" s="101"/>
      <c r="K161" s="101"/>
      <c r="L161" s="101">
        <v>0</v>
      </c>
      <c r="M161" s="90"/>
      <c r="N161" s="14">
        <v>0</v>
      </c>
      <c r="O161" s="15">
        <v>0</v>
      </c>
    </row>
    <row r="162" spans="1:15" ht="14.25" customHeight="1" x14ac:dyDescent="0.25">
      <c r="A162" s="87" t="s">
        <v>53</v>
      </c>
      <c r="B162" s="149" t="s">
        <v>4</v>
      </c>
      <c r="C162" s="150" t="s">
        <v>4</v>
      </c>
      <c r="D162" s="150" t="s">
        <v>4</v>
      </c>
      <c r="E162" s="150" t="s">
        <v>4</v>
      </c>
      <c r="F162" s="110">
        <v>0</v>
      </c>
      <c r="G162" s="101">
        <v>0</v>
      </c>
      <c r="H162" s="101"/>
      <c r="I162" s="101">
        <v>0</v>
      </c>
      <c r="J162" s="101"/>
      <c r="K162" s="101"/>
      <c r="L162" s="101">
        <v>0</v>
      </c>
      <c r="M162" s="90"/>
      <c r="N162" s="14">
        <v>0</v>
      </c>
      <c r="O162" s="15">
        <v>0</v>
      </c>
    </row>
    <row r="163" spans="1:15" ht="14.25" customHeight="1" x14ac:dyDescent="0.25">
      <c r="A163" s="87" t="s">
        <v>55</v>
      </c>
      <c r="B163" s="149" t="s">
        <v>5</v>
      </c>
      <c r="C163" s="150" t="s">
        <v>5</v>
      </c>
      <c r="D163" s="150" t="s">
        <v>5</v>
      </c>
      <c r="E163" s="150" t="s">
        <v>5</v>
      </c>
      <c r="F163" s="110">
        <v>0</v>
      </c>
      <c r="G163" s="101">
        <v>10000</v>
      </c>
      <c r="H163" s="101"/>
      <c r="I163" s="101">
        <v>0</v>
      </c>
      <c r="J163" s="101"/>
      <c r="K163" s="101"/>
      <c r="L163" s="101">
        <v>0</v>
      </c>
      <c r="M163" s="90"/>
      <c r="N163" s="14">
        <v>0</v>
      </c>
      <c r="O163" s="15">
        <v>0</v>
      </c>
    </row>
    <row r="164" spans="1:15" ht="14.25" customHeight="1" x14ac:dyDescent="0.25">
      <c r="A164" s="87" t="s">
        <v>56</v>
      </c>
      <c r="B164" s="149" t="s">
        <v>47</v>
      </c>
      <c r="C164" s="150" t="s">
        <v>47</v>
      </c>
      <c r="D164" s="150" t="s">
        <v>47</v>
      </c>
      <c r="E164" s="150" t="s">
        <v>47</v>
      </c>
      <c r="F164" s="110">
        <v>0</v>
      </c>
      <c r="G164" s="101">
        <v>10000</v>
      </c>
      <c r="H164" s="101"/>
      <c r="I164" s="101">
        <v>0</v>
      </c>
      <c r="J164" s="101"/>
      <c r="K164" s="101"/>
      <c r="L164" s="101">
        <v>0</v>
      </c>
      <c r="M164" s="90"/>
      <c r="N164" s="14">
        <v>0</v>
      </c>
      <c r="O164" s="15">
        <v>0</v>
      </c>
    </row>
    <row r="165" spans="1:15" ht="14.25" customHeight="1" x14ac:dyDescent="0.25">
      <c r="A165" s="87" t="s">
        <v>59</v>
      </c>
      <c r="B165" s="149" t="s">
        <v>142</v>
      </c>
      <c r="C165" s="150" t="s">
        <v>142</v>
      </c>
      <c r="D165" s="150" t="s">
        <v>142</v>
      </c>
      <c r="E165" s="150" t="s">
        <v>142</v>
      </c>
      <c r="F165" s="110">
        <v>0</v>
      </c>
      <c r="G165" s="101">
        <v>20000</v>
      </c>
      <c r="H165" s="101"/>
      <c r="I165" s="101">
        <v>0</v>
      </c>
      <c r="J165" s="101"/>
      <c r="K165" s="101"/>
      <c r="L165" s="101">
        <v>0</v>
      </c>
      <c r="M165" s="90"/>
      <c r="N165" s="14">
        <v>0</v>
      </c>
      <c r="O165" s="15">
        <v>0</v>
      </c>
    </row>
    <row r="166" spans="1:15" ht="14.25" customHeight="1" x14ac:dyDescent="0.25">
      <c r="A166" s="87" t="s">
        <v>61</v>
      </c>
      <c r="B166" s="149" t="s">
        <v>22</v>
      </c>
      <c r="C166" s="150" t="s">
        <v>22</v>
      </c>
      <c r="D166" s="150" t="s">
        <v>22</v>
      </c>
      <c r="E166" s="150" t="s">
        <v>22</v>
      </c>
      <c r="F166" s="110">
        <v>0</v>
      </c>
      <c r="G166" s="101">
        <v>0</v>
      </c>
      <c r="H166" s="101"/>
      <c r="I166" s="101">
        <v>0</v>
      </c>
      <c r="J166" s="101"/>
      <c r="K166" s="101"/>
      <c r="L166" s="101">
        <v>0</v>
      </c>
      <c r="M166" s="90"/>
      <c r="N166" s="14">
        <v>0</v>
      </c>
      <c r="O166" s="15">
        <v>0</v>
      </c>
    </row>
    <row r="167" spans="1:15" ht="14.25" customHeight="1" x14ac:dyDescent="0.25">
      <c r="A167" s="87" t="s">
        <v>63</v>
      </c>
      <c r="B167" s="149" t="s">
        <v>7</v>
      </c>
      <c r="C167" s="150" t="s">
        <v>7</v>
      </c>
      <c r="D167" s="150" t="s">
        <v>7</v>
      </c>
      <c r="E167" s="150" t="s">
        <v>7</v>
      </c>
      <c r="F167" s="110">
        <v>0</v>
      </c>
      <c r="G167" s="101">
        <v>0</v>
      </c>
      <c r="H167" s="101"/>
      <c r="I167" s="101">
        <v>0</v>
      </c>
      <c r="J167" s="101"/>
      <c r="K167" s="101"/>
      <c r="L167" s="101">
        <v>0</v>
      </c>
      <c r="M167" s="90"/>
      <c r="N167" s="14">
        <v>0</v>
      </c>
      <c r="O167" s="15">
        <v>0</v>
      </c>
    </row>
    <row r="168" spans="1:15" ht="14.25" customHeight="1" x14ac:dyDescent="0.25">
      <c r="A168" s="87" t="s">
        <v>65</v>
      </c>
      <c r="B168" s="149" t="s">
        <v>9</v>
      </c>
      <c r="C168" s="150" t="s">
        <v>9</v>
      </c>
      <c r="D168" s="150" t="s">
        <v>9</v>
      </c>
      <c r="E168" s="150" t="s">
        <v>9</v>
      </c>
      <c r="F168" s="110">
        <v>0</v>
      </c>
      <c r="G168" s="101">
        <v>0</v>
      </c>
      <c r="H168" s="101"/>
      <c r="I168" s="101">
        <v>0</v>
      </c>
      <c r="J168" s="101"/>
      <c r="K168" s="101"/>
      <c r="L168" s="101">
        <v>0</v>
      </c>
      <c r="M168" s="90"/>
      <c r="N168" s="14">
        <v>0</v>
      </c>
      <c r="O168" s="15">
        <v>0</v>
      </c>
    </row>
    <row r="169" spans="1:15" ht="14.25" customHeight="1" x14ac:dyDescent="0.25">
      <c r="A169" s="87" t="s">
        <v>67</v>
      </c>
      <c r="B169" s="149" t="s">
        <v>10</v>
      </c>
      <c r="C169" s="150" t="s">
        <v>10</v>
      </c>
      <c r="D169" s="150" t="s">
        <v>10</v>
      </c>
      <c r="E169" s="150" t="s">
        <v>10</v>
      </c>
      <c r="F169" s="110">
        <v>0</v>
      </c>
      <c r="G169" s="101">
        <v>0</v>
      </c>
      <c r="H169" s="101"/>
      <c r="I169" s="101">
        <v>0</v>
      </c>
      <c r="J169" s="101"/>
      <c r="K169" s="101"/>
      <c r="L169" s="101">
        <v>0</v>
      </c>
      <c r="M169" s="90"/>
      <c r="N169" s="14">
        <v>0</v>
      </c>
      <c r="O169" s="15">
        <v>0</v>
      </c>
    </row>
    <row r="170" spans="1:15" ht="14.25" customHeight="1" x14ac:dyDescent="0.25">
      <c r="A170" s="87" t="s">
        <v>68</v>
      </c>
      <c r="B170" s="149" t="s">
        <v>11</v>
      </c>
      <c r="C170" s="150" t="s">
        <v>11</v>
      </c>
      <c r="D170" s="150" t="s">
        <v>11</v>
      </c>
      <c r="E170" s="150" t="s">
        <v>11</v>
      </c>
      <c r="F170" s="110">
        <v>248</v>
      </c>
      <c r="G170" s="101">
        <v>0</v>
      </c>
      <c r="H170" s="101"/>
      <c r="I170" s="101">
        <v>0</v>
      </c>
      <c r="J170" s="101"/>
      <c r="K170" s="101"/>
      <c r="L170" s="101">
        <v>0</v>
      </c>
      <c r="M170" s="90"/>
      <c r="N170" s="14">
        <v>0</v>
      </c>
      <c r="O170" s="15">
        <v>0</v>
      </c>
    </row>
    <row r="171" spans="1:15" ht="14.25" customHeight="1" x14ac:dyDescent="0.25">
      <c r="A171" s="87" t="s">
        <v>69</v>
      </c>
      <c r="B171" s="149" t="s">
        <v>12</v>
      </c>
      <c r="C171" s="150" t="s">
        <v>12</v>
      </c>
      <c r="D171" s="150" t="s">
        <v>12</v>
      </c>
      <c r="E171" s="150" t="s">
        <v>12</v>
      </c>
      <c r="F171" s="110">
        <v>0</v>
      </c>
      <c r="G171" s="101">
        <v>0</v>
      </c>
      <c r="H171" s="101"/>
      <c r="I171" s="101">
        <v>0</v>
      </c>
      <c r="J171" s="101"/>
      <c r="K171" s="101"/>
      <c r="L171" s="101">
        <v>0</v>
      </c>
      <c r="M171" s="90"/>
      <c r="N171" s="14">
        <v>0</v>
      </c>
      <c r="O171" s="15">
        <v>0</v>
      </c>
    </row>
    <row r="172" spans="1:15" ht="14.25" customHeight="1" x14ac:dyDescent="0.25">
      <c r="A172" s="87" t="s">
        <v>70</v>
      </c>
      <c r="B172" s="149" t="s">
        <v>45</v>
      </c>
      <c r="C172" s="150" t="s">
        <v>45</v>
      </c>
      <c r="D172" s="150" t="s">
        <v>45</v>
      </c>
      <c r="E172" s="150" t="s">
        <v>45</v>
      </c>
      <c r="F172" s="110">
        <v>0</v>
      </c>
      <c r="G172" s="101">
        <v>0</v>
      </c>
      <c r="H172" s="101"/>
      <c r="I172" s="101">
        <v>0</v>
      </c>
      <c r="J172" s="101"/>
      <c r="K172" s="101"/>
      <c r="L172" s="101">
        <v>0</v>
      </c>
      <c r="M172" s="90"/>
      <c r="N172" s="14">
        <v>0</v>
      </c>
      <c r="O172" s="15">
        <v>0</v>
      </c>
    </row>
    <row r="173" spans="1:15" ht="14.25" customHeight="1" x14ac:dyDescent="0.25">
      <c r="A173" s="87" t="s">
        <v>71</v>
      </c>
      <c r="B173" s="149" t="s">
        <v>13</v>
      </c>
      <c r="C173" s="150" t="s">
        <v>13</v>
      </c>
      <c r="D173" s="150" t="s">
        <v>13</v>
      </c>
      <c r="E173" s="150" t="s">
        <v>13</v>
      </c>
      <c r="F173" s="110">
        <v>0</v>
      </c>
      <c r="G173" s="101">
        <v>0</v>
      </c>
      <c r="H173" s="101"/>
      <c r="I173" s="101">
        <v>0</v>
      </c>
      <c r="J173" s="101"/>
      <c r="K173" s="101"/>
      <c r="L173" s="101">
        <v>0</v>
      </c>
      <c r="M173" s="90"/>
      <c r="N173" s="14">
        <v>0</v>
      </c>
      <c r="O173" s="15">
        <v>0</v>
      </c>
    </row>
    <row r="174" spans="1:15" ht="14.25" customHeight="1" x14ac:dyDescent="0.25">
      <c r="A174" s="87" t="s">
        <v>72</v>
      </c>
      <c r="B174" s="149" t="s">
        <v>14</v>
      </c>
      <c r="C174" s="150" t="s">
        <v>14</v>
      </c>
      <c r="D174" s="150" t="s">
        <v>14</v>
      </c>
      <c r="E174" s="150" t="s">
        <v>14</v>
      </c>
      <c r="F174" s="110">
        <v>0</v>
      </c>
      <c r="G174" s="101">
        <v>0</v>
      </c>
      <c r="H174" s="101"/>
      <c r="I174" s="101">
        <v>0</v>
      </c>
      <c r="J174" s="101"/>
      <c r="K174" s="101"/>
      <c r="L174" s="101">
        <v>0</v>
      </c>
      <c r="M174" s="90"/>
      <c r="N174" s="14">
        <v>0</v>
      </c>
      <c r="O174" s="15">
        <v>0</v>
      </c>
    </row>
    <row r="175" spans="1:15" ht="14.25" customHeight="1" x14ac:dyDescent="0.25">
      <c r="A175" s="87" t="s">
        <v>73</v>
      </c>
      <c r="B175" s="149" t="s">
        <v>51</v>
      </c>
      <c r="C175" s="150" t="s">
        <v>51</v>
      </c>
      <c r="D175" s="150" t="s">
        <v>51</v>
      </c>
      <c r="E175" s="150" t="s">
        <v>51</v>
      </c>
      <c r="F175" s="110">
        <v>0</v>
      </c>
      <c r="G175" s="101">
        <v>0</v>
      </c>
      <c r="H175" s="101"/>
      <c r="I175" s="101">
        <v>0</v>
      </c>
      <c r="J175" s="101"/>
      <c r="K175" s="101"/>
      <c r="L175" s="101">
        <v>0</v>
      </c>
      <c r="M175" s="90"/>
      <c r="N175" s="14">
        <v>0</v>
      </c>
      <c r="O175" s="15">
        <v>0</v>
      </c>
    </row>
    <row r="176" spans="1:15" ht="14.25" customHeight="1" x14ac:dyDescent="0.25">
      <c r="A176" s="87" t="s">
        <v>74</v>
      </c>
      <c r="B176" s="149" t="s">
        <v>15</v>
      </c>
      <c r="C176" s="150" t="s">
        <v>15</v>
      </c>
      <c r="D176" s="150" t="s">
        <v>15</v>
      </c>
      <c r="E176" s="150" t="s">
        <v>15</v>
      </c>
      <c r="F176" s="110">
        <v>0</v>
      </c>
      <c r="G176" s="101">
        <v>0</v>
      </c>
      <c r="H176" s="101"/>
      <c r="I176" s="101">
        <v>0</v>
      </c>
      <c r="J176" s="101"/>
      <c r="K176" s="101"/>
      <c r="L176" s="101">
        <v>0</v>
      </c>
      <c r="M176" s="90"/>
      <c r="N176" s="14">
        <v>0</v>
      </c>
      <c r="O176" s="15">
        <v>0</v>
      </c>
    </row>
    <row r="177" spans="1:15" ht="14.25" customHeight="1" x14ac:dyDescent="0.25">
      <c r="A177" s="87" t="s">
        <v>75</v>
      </c>
      <c r="B177" s="149" t="s">
        <v>17</v>
      </c>
      <c r="C177" s="150" t="s">
        <v>17</v>
      </c>
      <c r="D177" s="150" t="s">
        <v>17</v>
      </c>
      <c r="E177" s="150" t="s">
        <v>17</v>
      </c>
      <c r="F177" s="110">
        <v>3754.86</v>
      </c>
      <c r="G177" s="101">
        <v>0</v>
      </c>
      <c r="H177" s="101"/>
      <c r="I177" s="101">
        <v>0</v>
      </c>
      <c r="J177" s="101"/>
      <c r="K177" s="101"/>
      <c r="L177" s="101">
        <v>0</v>
      </c>
      <c r="M177" s="90"/>
      <c r="N177" s="14">
        <v>0</v>
      </c>
      <c r="O177" s="15">
        <v>0</v>
      </c>
    </row>
    <row r="178" spans="1:15" ht="14.25" customHeight="1" x14ac:dyDescent="0.25">
      <c r="A178" s="87" t="s">
        <v>108</v>
      </c>
      <c r="B178" s="149" t="s">
        <v>143</v>
      </c>
      <c r="C178" s="150" t="s">
        <v>143</v>
      </c>
      <c r="D178" s="150" t="s">
        <v>143</v>
      </c>
      <c r="E178" s="150" t="s">
        <v>143</v>
      </c>
      <c r="F178" s="110">
        <v>0</v>
      </c>
      <c r="G178" s="101">
        <v>0</v>
      </c>
      <c r="H178" s="101"/>
      <c r="I178" s="101">
        <v>0</v>
      </c>
      <c r="J178" s="101"/>
      <c r="K178" s="101"/>
      <c r="L178" s="101">
        <v>0</v>
      </c>
      <c r="M178" s="90"/>
      <c r="N178" s="14">
        <v>0</v>
      </c>
      <c r="O178" s="15">
        <v>0</v>
      </c>
    </row>
    <row r="179" spans="1:15" ht="14.25" customHeight="1" x14ac:dyDescent="0.25">
      <c r="A179" s="87" t="s">
        <v>109</v>
      </c>
      <c r="B179" s="149" t="s">
        <v>144</v>
      </c>
      <c r="C179" s="150" t="s">
        <v>144</v>
      </c>
      <c r="D179" s="150" t="s">
        <v>144</v>
      </c>
      <c r="E179" s="150" t="s">
        <v>144</v>
      </c>
      <c r="F179" s="110">
        <v>0</v>
      </c>
      <c r="G179" s="101">
        <v>0</v>
      </c>
      <c r="H179" s="101"/>
      <c r="I179" s="101">
        <v>0</v>
      </c>
      <c r="J179" s="101"/>
      <c r="K179" s="101"/>
      <c r="L179" s="101">
        <v>0</v>
      </c>
      <c r="M179" s="90"/>
      <c r="N179" s="14">
        <v>0</v>
      </c>
      <c r="O179" s="15">
        <v>0</v>
      </c>
    </row>
    <row r="180" spans="1:15" ht="14.25" customHeight="1" x14ac:dyDescent="0.25">
      <c r="A180" s="87" t="s">
        <v>147</v>
      </c>
      <c r="B180" s="149" t="s">
        <v>145</v>
      </c>
      <c r="C180" s="150" t="s">
        <v>145</v>
      </c>
      <c r="D180" s="150" t="s">
        <v>145</v>
      </c>
      <c r="E180" s="150" t="s">
        <v>145</v>
      </c>
      <c r="F180" s="110">
        <v>0</v>
      </c>
      <c r="G180" s="101">
        <v>0</v>
      </c>
      <c r="H180" s="101"/>
      <c r="I180" s="101">
        <v>0</v>
      </c>
      <c r="J180" s="101"/>
      <c r="K180" s="101"/>
      <c r="L180" s="101">
        <v>0</v>
      </c>
      <c r="M180" s="90"/>
      <c r="N180" s="14">
        <v>0</v>
      </c>
      <c r="O180" s="15">
        <v>0</v>
      </c>
    </row>
    <row r="181" spans="1:15" ht="14.25" customHeight="1" x14ac:dyDescent="0.25">
      <c r="A181" s="87" t="s">
        <v>148</v>
      </c>
      <c r="B181" s="149" t="s">
        <v>139</v>
      </c>
      <c r="C181" s="150" t="s">
        <v>139</v>
      </c>
      <c r="D181" s="150" t="s">
        <v>139</v>
      </c>
      <c r="E181" s="150" t="s">
        <v>139</v>
      </c>
      <c r="F181" s="110">
        <v>0</v>
      </c>
      <c r="G181" s="101">
        <v>0</v>
      </c>
      <c r="H181" s="101"/>
      <c r="I181" s="101">
        <v>0</v>
      </c>
      <c r="J181" s="101"/>
      <c r="K181" s="101"/>
      <c r="L181" s="101">
        <v>230</v>
      </c>
      <c r="M181" s="90"/>
      <c r="N181" s="14">
        <v>0</v>
      </c>
      <c r="O181" s="15">
        <v>0</v>
      </c>
    </row>
    <row r="182" spans="1:15" ht="14.25" customHeight="1" x14ac:dyDescent="0.25">
      <c r="A182" s="87" t="s">
        <v>89</v>
      </c>
      <c r="B182" s="149" t="s">
        <v>23</v>
      </c>
      <c r="C182" s="150" t="s">
        <v>23</v>
      </c>
      <c r="D182" s="150" t="s">
        <v>23</v>
      </c>
      <c r="E182" s="150" t="s">
        <v>23</v>
      </c>
      <c r="F182" s="110">
        <v>0</v>
      </c>
      <c r="G182" s="101">
        <v>40000</v>
      </c>
      <c r="H182" s="101"/>
      <c r="I182" s="101">
        <v>0</v>
      </c>
      <c r="J182" s="101"/>
      <c r="K182" s="101"/>
      <c r="L182" s="101">
        <v>0</v>
      </c>
      <c r="M182" s="90"/>
      <c r="N182" s="14">
        <v>0</v>
      </c>
      <c r="O182" s="15">
        <v>0</v>
      </c>
    </row>
    <row r="183" spans="1:15" ht="14.25" customHeight="1" x14ac:dyDescent="0.25">
      <c r="A183" s="87" t="s">
        <v>91</v>
      </c>
      <c r="B183" s="149" t="s">
        <v>82</v>
      </c>
      <c r="C183" s="150" t="s">
        <v>82</v>
      </c>
      <c r="D183" s="150" t="s">
        <v>82</v>
      </c>
      <c r="E183" s="150" t="s">
        <v>82</v>
      </c>
      <c r="F183" s="110">
        <v>0</v>
      </c>
      <c r="G183" s="101">
        <v>12102.97</v>
      </c>
      <c r="H183" s="101"/>
      <c r="I183" s="101">
        <v>0</v>
      </c>
      <c r="J183" s="101"/>
      <c r="K183" s="101"/>
      <c r="L183" s="101">
        <v>0</v>
      </c>
      <c r="M183" s="90"/>
      <c r="N183" s="14">
        <v>0</v>
      </c>
      <c r="O183" s="15">
        <v>0</v>
      </c>
    </row>
    <row r="184" spans="1:15" ht="14.25" customHeight="1" x14ac:dyDescent="0.25">
      <c r="A184" s="87" t="s">
        <v>149</v>
      </c>
      <c r="B184" s="149" t="s">
        <v>146</v>
      </c>
      <c r="C184" s="150" t="s">
        <v>146</v>
      </c>
      <c r="D184" s="150" t="s">
        <v>146</v>
      </c>
      <c r="E184" s="150" t="s">
        <v>146</v>
      </c>
      <c r="F184" s="110">
        <v>0</v>
      </c>
      <c r="G184" s="101">
        <v>0</v>
      </c>
      <c r="H184" s="101"/>
      <c r="I184" s="101">
        <v>0</v>
      </c>
      <c r="J184" s="101"/>
      <c r="K184" s="101"/>
      <c r="L184" s="101">
        <v>0</v>
      </c>
      <c r="M184" s="90"/>
      <c r="N184" s="14">
        <v>0</v>
      </c>
      <c r="O184" s="15">
        <v>0</v>
      </c>
    </row>
    <row r="185" spans="1:15" ht="14.25" customHeight="1" x14ac:dyDescent="0.25">
      <c r="A185" s="58"/>
      <c r="B185" s="157" t="s">
        <v>32</v>
      </c>
      <c r="C185" s="157"/>
      <c r="D185" s="157"/>
      <c r="E185" s="157"/>
      <c r="F185" s="119">
        <f>SUM(F160:F184)</f>
        <v>4002.86</v>
      </c>
      <c r="G185" s="88">
        <f>SUM(G160:G184)</f>
        <v>94102.97</v>
      </c>
      <c r="H185" s="88"/>
      <c r="I185" s="151">
        <f>SUM(I160:I184)</f>
        <v>0</v>
      </c>
      <c r="J185" s="152"/>
      <c r="K185" s="153"/>
      <c r="L185" s="154">
        <f>SUM(L160:L184)</f>
        <v>230</v>
      </c>
      <c r="M185" s="154"/>
      <c r="N185" s="60">
        <f>(L185/F185)</f>
        <v>5.745891687443478E-2</v>
      </c>
      <c r="O185" s="55">
        <v>0</v>
      </c>
    </row>
    <row r="186" spans="1:15" ht="14.25" customHeight="1" x14ac:dyDescent="0.25">
      <c r="A186" s="87"/>
      <c r="B186" s="149" t="s">
        <v>150</v>
      </c>
      <c r="C186" s="150" t="s">
        <v>150</v>
      </c>
      <c r="D186" s="150" t="s">
        <v>150</v>
      </c>
      <c r="E186" s="150" t="s">
        <v>150</v>
      </c>
      <c r="F186" s="110">
        <v>70351.740000000005</v>
      </c>
      <c r="G186" s="101">
        <v>0</v>
      </c>
      <c r="H186" s="101"/>
      <c r="I186" s="101">
        <v>0</v>
      </c>
      <c r="J186" s="101"/>
      <c r="K186" s="101"/>
      <c r="L186" s="101">
        <v>0</v>
      </c>
      <c r="M186" s="90"/>
      <c r="N186" s="14">
        <v>0</v>
      </c>
      <c r="O186" s="15">
        <v>0</v>
      </c>
    </row>
    <row r="187" spans="1:15" ht="14.25" customHeight="1" x14ac:dyDescent="0.25">
      <c r="A187" s="87"/>
      <c r="B187" s="149" t="s">
        <v>151</v>
      </c>
      <c r="C187" s="150" t="s">
        <v>151</v>
      </c>
      <c r="D187" s="150" t="s">
        <v>151</v>
      </c>
      <c r="E187" s="150" t="s">
        <v>151</v>
      </c>
      <c r="F187" s="110"/>
      <c r="G187" s="101">
        <v>0</v>
      </c>
      <c r="H187" s="101"/>
      <c r="I187" s="101">
        <v>0</v>
      </c>
      <c r="J187" s="101"/>
      <c r="K187" s="101"/>
      <c r="L187" s="101">
        <v>0</v>
      </c>
      <c r="M187" s="90"/>
      <c r="N187" s="14">
        <v>0</v>
      </c>
      <c r="O187" s="15">
        <v>0</v>
      </c>
    </row>
    <row r="188" spans="1:15" ht="14.25" customHeight="1" x14ac:dyDescent="0.25">
      <c r="A188" s="87"/>
      <c r="B188" s="149" t="s">
        <v>128</v>
      </c>
      <c r="C188" s="150" t="s">
        <v>128</v>
      </c>
      <c r="D188" s="150" t="s">
        <v>128</v>
      </c>
      <c r="E188" s="150" t="s">
        <v>128</v>
      </c>
      <c r="F188" s="110">
        <v>131938.79</v>
      </c>
      <c r="G188" s="101">
        <v>70351.740000000005</v>
      </c>
      <c r="H188" s="101"/>
      <c r="I188" s="101">
        <v>0</v>
      </c>
      <c r="J188" s="101"/>
      <c r="K188" s="101"/>
      <c r="L188" s="101">
        <v>0</v>
      </c>
      <c r="M188" s="90"/>
      <c r="N188" s="14">
        <v>0</v>
      </c>
      <c r="O188" s="15">
        <v>0</v>
      </c>
    </row>
    <row r="189" spans="1:15" ht="14.25" customHeight="1" x14ac:dyDescent="0.25">
      <c r="A189" s="87"/>
      <c r="B189" s="149" t="s">
        <v>129</v>
      </c>
      <c r="C189" s="150" t="s">
        <v>129</v>
      </c>
      <c r="D189" s="150" t="s">
        <v>129</v>
      </c>
      <c r="E189" s="150" t="s">
        <v>129</v>
      </c>
      <c r="F189" s="110"/>
      <c r="G189" s="101">
        <v>0</v>
      </c>
      <c r="H189" s="101"/>
      <c r="I189" s="101">
        <v>0</v>
      </c>
      <c r="J189" s="101"/>
      <c r="K189" s="101"/>
      <c r="L189" s="101">
        <v>0</v>
      </c>
      <c r="M189" s="90"/>
      <c r="N189" s="14">
        <v>0</v>
      </c>
      <c r="O189" s="15">
        <v>0</v>
      </c>
    </row>
    <row r="190" spans="1:15" ht="14.25" customHeight="1" x14ac:dyDescent="0.25">
      <c r="A190" s="87"/>
      <c r="B190" s="149" t="s">
        <v>33</v>
      </c>
      <c r="C190" s="150" t="s">
        <v>33</v>
      </c>
      <c r="D190" s="150" t="s">
        <v>33</v>
      </c>
      <c r="E190" s="150" t="s">
        <v>33</v>
      </c>
      <c r="F190" s="110"/>
      <c r="G190" s="101">
        <v>0</v>
      </c>
      <c r="H190" s="101"/>
      <c r="I190" s="101">
        <v>0</v>
      </c>
      <c r="J190" s="101"/>
      <c r="K190" s="101"/>
      <c r="L190" s="101">
        <v>0</v>
      </c>
      <c r="M190" s="90"/>
      <c r="N190" s="14">
        <v>0</v>
      </c>
      <c r="O190" s="15">
        <v>0</v>
      </c>
    </row>
    <row r="191" spans="1:15" x14ac:dyDescent="0.25">
      <c r="A191" s="89"/>
      <c r="B191" s="155" t="s">
        <v>34</v>
      </c>
      <c r="C191" s="156"/>
      <c r="D191" s="156"/>
      <c r="E191" s="156"/>
      <c r="F191" s="38">
        <f>SUM(F186:F190)</f>
        <v>202290.53000000003</v>
      </c>
      <c r="G191" s="39">
        <f>SUM(G186:G190)</f>
        <v>70351.740000000005</v>
      </c>
      <c r="H191" s="39"/>
      <c r="I191" s="33">
        <f>SUM(I186:I190)</f>
        <v>0</v>
      </c>
      <c r="J191" s="30"/>
      <c r="K191" s="30"/>
      <c r="L191" s="29">
        <f>SUM(L186:M190)</f>
        <v>0</v>
      </c>
      <c r="M191" s="29"/>
      <c r="N191" s="63">
        <f>(L191/F191)</f>
        <v>0</v>
      </c>
      <c r="O191" s="63">
        <v>0</v>
      </c>
    </row>
    <row r="192" spans="1:15" x14ac:dyDescent="0.25">
      <c r="A192" s="146" t="s">
        <v>28</v>
      </c>
      <c r="B192" s="147"/>
      <c r="C192" s="147"/>
      <c r="D192" s="147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8"/>
    </row>
    <row r="193" spans="1:121" ht="15" customHeight="1" x14ac:dyDescent="0.25">
      <c r="A193" s="109" t="s">
        <v>53</v>
      </c>
      <c r="B193" s="166" t="s">
        <v>4</v>
      </c>
      <c r="C193" s="167"/>
      <c r="D193" s="167"/>
      <c r="E193" s="167"/>
      <c r="F193" s="110">
        <v>5300</v>
      </c>
      <c r="G193" s="110">
        <v>0</v>
      </c>
      <c r="H193" s="111"/>
      <c r="I193" s="164">
        <v>15000</v>
      </c>
      <c r="J193" s="165"/>
      <c r="K193" s="165"/>
      <c r="L193" s="110">
        <v>13100</v>
      </c>
      <c r="M193" s="110">
        <v>5300</v>
      </c>
      <c r="N193" s="113">
        <f>(L193/F193)</f>
        <v>2.4716981132075473</v>
      </c>
      <c r="O193" s="114">
        <f>(L193/I193)</f>
        <v>0.87333333333333329</v>
      </c>
    </row>
    <row r="194" spans="1:121" ht="15" customHeight="1" x14ac:dyDescent="0.25">
      <c r="A194" s="109" t="s">
        <v>56</v>
      </c>
      <c r="B194" s="166" t="s">
        <v>47</v>
      </c>
      <c r="C194" s="167"/>
      <c r="D194" s="167"/>
      <c r="E194" s="167"/>
      <c r="F194" s="110">
        <v>3204.39</v>
      </c>
      <c r="G194" s="110">
        <v>5000</v>
      </c>
      <c r="H194" s="111"/>
      <c r="I194" s="164">
        <v>8289.26</v>
      </c>
      <c r="J194" s="165"/>
      <c r="K194" s="165"/>
      <c r="L194" s="110">
        <v>1599.08</v>
      </c>
      <c r="M194" s="110">
        <v>3204.39</v>
      </c>
      <c r="N194" s="113">
        <f>(L194/F194)</f>
        <v>0.4990278961050309</v>
      </c>
      <c r="O194" s="114">
        <f>(L194/I194)</f>
        <v>0.19290986167643431</v>
      </c>
    </row>
    <row r="195" spans="1:121" ht="15" customHeight="1" x14ac:dyDescent="0.25">
      <c r="A195" s="121">
        <v>3225</v>
      </c>
      <c r="B195" s="166" t="s">
        <v>41</v>
      </c>
      <c r="C195" s="167"/>
      <c r="D195" s="167"/>
      <c r="E195" s="167"/>
      <c r="F195" s="110">
        <v>0</v>
      </c>
      <c r="G195" s="110">
        <v>0</v>
      </c>
      <c r="H195" s="111"/>
      <c r="I195" s="110">
        <v>0</v>
      </c>
      <c r="J195" s="122"/>
      <c r="K195" s="122"/>
      <c r="L195" s="110">
        <v>565.9</v>
      </c>
      <c r="M195" s="110"/>
      <c r="N195" s="113">
        <v>0</v>
      </c>
      <c r="O195" s="114">
        <v>0</v>
      </c>
    </row>
    <row r="196" spans="1:121" ht="15" customHeight="1" x14ac:dyDescent="0.25">
      <c r="A196" s="109" t="s">
        <v>61</v>
      </c>
      <c r="B196" s="166" t="s">
        <v>22</v>
      </c>
      <c r="C196" s="167"/>
      <c r="D196" s="167"/>
      <c r="E196" s="167"/>
      <c r="F196" s="110">
        <v>0</v>
      </c>
      <c r="G196" s="110">
        <v>0</v>
      </c>
      <c r="H196" s="111"/>
      <c r="I196" s="164">
        <v>0</v>
      </c>
      <c r="J196" s="165"/>
      <c r="K196" s="165"/>
      <c r="L196" s="110">
        <v>2900</v>
      </c>
      <c r="M196" s="110">
        <v>0</v>
      </c>
      <c r="N196" s="113">
        <v>0</v>
      </c>
      <c r="O196" s="114">
        <v>0</v>
      </c>
    </row>
    <row r="197" spans="1:121" ht="15" customHeight="1" x14ac:dyDescent="0.25">
      <c r="A197" s="109" t="s">
        <v>67</v>
      </c>
      <c r="B197" s="166" t="s">
        <v>10</v>
      </c>
      <c r="C197" s="167"/>
      <c r="D197" s="167"/>
      <c r="E197" s="167"/>
      <c r="F197" s="110">
        <v>6500</v>
      </c>
      <c r="G197" s="110">
        <v>2000</v>
      </c>
      <c r="H197" s="111"/>
      <c r="I197" s="164">
        <v>2000</v>
      </c>
      <c r="J197" s="165"/>
      <c r="K197" s="165"/>
      <c r="L197" s="110">
        <v>0</v>
      </c>
      <c r="M197" s="110">
        <v>6500</v>
      </c>
      <c r="N197" s="113">
        <v>0</v>
      </c>
      <c r="O197" s="114">
        <f>(L197/I197)</f>
        <v>0</v>
      </c>
    </row>
    <row r="198" spans="1:121" ht="15" customHeight="1" x14ac:dyDescent="0.25">
      <c r="A198" s="109" t="s">
        <v>69</v>
      </c>
      <c r="B198" s="166" t="s">
        <v>12</v>
      </c>
      <c r="C198" s="167"/>
      <c r="D198" s="167"/>
      <c r="E198" s="167"/>
      <c r="F198" s="110">
        <v>3010</v>
      </c>
      <c r="G198" s="110">
        <v>10000</v>
      </c>
      <c r="H198" s="111"/>
      <c r="I198" s="164">
        <v>10000</v>
      </c>
      <c r="J198" s="165"/>
      <c r="K198" s="165"/>
      <c r="L198" s="110">
        <v>1218</v>
      </c>
      <c r="M198" s="110">
        <v>3010</v>
      </c>
      <c r="N198" s="113">
        <f>(L198/F198)</f>
        <v>0.40465116279069768</v>
      </c>
      <c r="O198" s="114">
        <f>(L198/I198)</f>
        <v>0.12180000000000001</v>
      </c>
    </row>
    <row r="199" spans="1:121" ht="15" customHeight="1" x14ac:dyDescent="0.25">
      <c r="A199" s="109" t="s">
        <v>70</v>
      </c>
      <c r="B199" s="166" t="s">
        <v>45</v>
      </c>
      <c r="C199" s="167"/>
      <c r="D199" s="167"/>
      <c r="E199" s="167"/>
      <c r="F199" s="110">
        <v>0</v>
      </c>
      <c r="G199" s="110">
        <v>0</v>
      </c>
      <c r="H199" s="111"/>
      <c r="I199" s="164">
        <v>0</v>
      </c>
      <c r="J199" s="165"/>
      <c r="K199" s="165"/>
      <c r="L199" s="110">
        <v>0</v>
      </c>
      <c r="M199" s="110">
        <v>0</v>
      </c>
      <c r="N199" s="113">
        <v>0</v>
      </c>
      <c r="O199" s="114">
        <v>0</v>
      </c>
    </row>
    <row r="200" spans="1:121" ht="15" customHeight="1" x14ac:dyDescent="0.25">
      <c r="A200" s="109" t="s">
        <v>71</v>
      </c>
      <c r="B200" s="166" t="s">
        <v>13</v>
      </c>
      <c r="C200" s="167"/>
      <c r="D200" s="167"/>
      <c r="E200" s="167"/>
      <c r="F200" s="110">
        <v>3070</v>
      </c>
      <c r="G200" s="110">
        <v>4000</v>
      </c>
      <c r="H200" s="111"/>
      <c r="I200" s="164">
        <v>4000</v>
      </c>
      <c r="J200" s="165"/>
      <c r="K200" s="165"/>
      <c r="L200" s="110">
        <v>3150</v>
      </c>
      <c r="M200" s="110">
        <v>3070</v>
      </c>
      <c r="N200" s="113">
        <f>(L200/F200)</f>
        <v>1.0260586319218241</v>
      </c>
      <c r="O200" s="114">
        <f>(L200/I200)</f>
        <v>0.78749999999999998</v>
      </c>
    </row>
    <row r="201" spans="1:121" ht="15" customHeight="1" x14ac:dyDescent="0.25">
      <c r="A201" s="109" t="s">
        <v>75</v>
      </c>
      <c r="B201" s="166" t="s">
        <v>17</v>
      </c>
      <c r="C201" s="167"/>
      <c r="D201" s="167"/>
      <c r="E201" s="167"/>
      <c r="F201" s="110">
        <v>0</v>
      </c>
      <c r="G201" s="110">
        <v>210.88</v>
      </c>
      <c r="H201" s="111"/>
      <c r="I201" s="164">
        <v>210.88</v>
      </c>
      <c r="J201" s="165"/>
      <c r="K201" s="165"/>
      <c r="L201" s="110">
        <v>0</v>
      </c>
      <c r="M201" s="110">
        <v>0</v>
      </c>
      <c r="N201" s="113">
        <v>0</v>
      </c>
      <c r="O201" s="114">
        <f>(L201/I201)</f>
        <v>0</v>
      </c>
    </row>
    <row r="202" spans="1:121" ht="15" customHeight="1" x14ac:dyDescent="0.25">
      <c r="A202" s="109" t="s">
        <v>89</v>
      </c>
      <c r="B202" s="166" t="s">
        <v>23</v>
      </c>
      <c r="C202" s="167"/>
      <c r="D202" s="167"/>
      <c r="E202" s="167"/>
      <c r="F202" s="110">
        <v>300</v>
      </c>
      <c r="G202" s="110">
        <v>1884.05</v>
      </c>
      <c r="H202" s="111"/>
      <c r="I202" s="164">
        <v>1884.05</v>
      </c>
      <c r="J202" s="165"/>
      <c r="K202" s="165"/>
      <c r="L202" s="110">
        <v>0</v>
      </c>
      <c r="M202" s="110">
        <v>300</v>
      </c>
      <c r="N202" s="113">
        <v>0</v>
      </c>
      <c r="O202" s="114">
        <f>(L202/I202)</f>
        <v>0</v>
      </c>
    </row>
    <row r="203" spans="1:121" ht="15" customHeight="1" x14ac:dyDescent="0.25">
      <c r="A203" s="109" t="s">
        <v>91</v>
      </c>
      <c r="B203" s="166" t="s">
        <v>82</v>
      </c>
      <c r="C203" s="167"/>
      <c r="D203" s="167"/>
      <c r="E203" s="167"/>
      <c r="F203" s="110">
        <v>0</v>
      </c>
      <c r="G203" s="110">
        <v>2000</v>
      </c>
      <c r="H203" s="111"/>
      <c r="I203" s="164">
        <v>2000</v>
      </c>
      <c r="J203" s="165"/>
      <c r="K203" s="165"/>
      <c r="L203" s="110">
        <v>0</v>
      </c>
      <c r="M203" s="110">
        <v>0</v>
      </c>
      <c r="N203" s="113">
        <v>0</v>
      </c>
      <c r="O203" s="114">
        <v>0</v>
      </c>
    </row>
    <row r="204" spans="1:121" ht="15" customHeight="1" x14ac:dyDescent="0.25">
      <c r="A204" s="109" t="s">
        <v>78</v>
      </c>
      <c r="B204" s="166" t="s">
        <v>24</v>
      </c>
      <c r="C204" s="167"/>
      <c r="D204" s="167"/>
      <c r="E204" s="167"/>
      <c r="F204" s="110">
        <v>0</v>
      </c>
      <c r="G204" s="110">
        <v>0</v>
      </c>
      <c r="H204" s="111"/>
      <c r="I204" s="164">
        <v>0</v>
      </c>
      <c r="J204" s="165"/>
      <c r="K204" s="165"/>
      <c r="L204" s="110">
        <v>0</v>
      </c>
      <c r="M204" s="110">
        <v>0</v>
      </c>
      <c r="N204" s="113">
        <v>0</v>
      </c>
      <c r="O204" s="114">
        <v>0</v>
      </c>
    </row>
    <row r="205" spans="1:121" s="2" customFormat="1" ht="15" customHeight="1" x14ac:dyDescent="0.25">
      <c r="A205" s="117"/>
      <c r="B205" s="160" t="s">
        <v>32</v>
      </c>
      <c r="C205" s="160"/>
      <c r="D205" s="160"/>
      <c r="E205" s="160"/>
      <c r="F205" s="119">
        <f>SUM(F193:F204)</f>
        <v>21384.39</v>
      </c>
      <c r="G205" s="119">
        <f>SUM(G193:G204)</f>
        <v>25094.93</v>
      </c>
      <c r="H205" s="119"/>
      <c r="I205" s="178">
        <f>SUM(I193:K204)</f>
        <v>43384.19</v>
      </c>
      <c r="J205" s="178"/>
      <c r="K205" s="178"/>
      <c r="L205" s="178">
        <f>SUM(L193:L204)</f>
        <v>22532.98</v>
      </c>
      <c r="M205" s="178"/>
      <c r="N205" s="54">
        <f>(L205/F205)</f>
        <v>1.0537116092626444</v>
      </c>
      <c r="O205" s="55">
        <f>(L205/I205)</f>
        <v>0.51938229110650669</v>
      </c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</row>
    <row r="206" spans="1:121" s="2" customFormat="1" ht="14.25" customHeight="1" x14ac:dyDescent="0.25">
      <c r="A206" s="123">
        <v>6631</v>
      </c>
      <c r="B206" s="145" t="s">
        <v>118</v>
      </c>
      <c r="C206" s="145"/>
      <c r="D206" s="145"/>
      <c r="E206" s="145"/>
      <c r="F206" s="124">
        <v>15689.7</v>
      </c>
      <c r="G206" s="120">
        <v>9000</v>
      </c>
      <c r="H206" s="125"/>
      <c r="I206" s="120">
        <v>25000</v>
      </c>
      <c r="J206" s="124"/>
      <c r="K206" s="124"/>
      <c r="L206" s="120">
        <v>26012.46</v>
      </c>
      <c r="M206" s="124"/>
      <c r="N206" s="113">
        <f t="shared" ref="N206" si="10">(L206/F206)</f>
        <v>1.6579322740396565</v>
      </c>
      <c r="O206" s="114">
        <f t="shared" ref="O206" si="11">(L206/I206)</f>
        <v>1.0404983999999999</v>
      </c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</row>
    <row r="207" spans="1:121" s="65" customFormat="1" ht="14.25" customHeight="1" x14ac:dyDescent="0.25">
      <c r="A207" s="126">
        <v>6632</v>
      </c>
      <c r="B207" s="127" t="s">
        <v>119</v>
      </c>
      <c r="C207" s="128"/>
      <c r="D207" s="128"/>
      <c r="E207" s="129"/>
      <c r="F207" s="40">
        <v>300</v>
      </c>
      <c r="G207" s="130">
        <v>0</v>
      </c>
      <c r="H207" s="42"/>
      <c r="I207" s="131">
        <v>0</v>
      </c>
      <c r="J207" s="42"/>
      <c r="K207" s="43"/>
      <c r="L207" s="132">
        <v>0</v>
      </c>
      <c r="M207" s="42"/>
      <c r="N207" s="113">
        <v>0</v>
      </c>
      <c r="O207" s="114">
        <v>0</v>
      </c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</row>
    <row r="208" spans="1:121" ht="14.25" customHeight="1" x14ac:dyDescent="0.25">
      <c r="A208" s="126">
        <v>9221</v>
      </c>
      <c r="B208" s="185" t="s">
        <v>33</v>
      </c>
      <c r="C208" s="186"/>
      <c r="D208" s="186"/>
      <c r="E208" s="187"/>
      <c r="F208" s="40">
        <v>0</v>
      </c>
      <c r="G208" s="130">
        <v>16094.93</v>
      </c>
      <c r="H208" s="42"/>
      <c r="I208" s="131">
        <v>18384.189999999999</v>
      </c>
      <c r="J208" s="42"/>
      <c r="K208" s="43"/>
      <c r="L208" s="132">
        <v>0</v>
      </c>
      <c r="M208" s="42"/>
      <c r="N208" s="113">
        <v>0</v>
      </c>
      <c r="O208" s="114">
        <v>0</v>
      </c>
    </row>
    <row r="209" spans="1:121" ht="14.25" customHeight="1" x14ac:dyDescent="0.25">
      <c r="A209" s="19"/>
      <c r="B209" s="156" t="s">
        <v>34</v>
      </c>
      <c r="C209" s="156"/>
      <c r="D209" s="156"/>
      <c r="E209" s="156"/>
      <c r="F209" s="29">
        <f>SUM(F206:F208)</f>
        <v>15989.7</v>
      </c>
      <c r="G209" s="28">
        <f>SUM(G206:G208)</f>
        <v>25094.93</v>
      </c>
      <c r="H209" s="29"/>
      <c r="I209" s="29">
        <f>SUM(I206:I208)</f>
        <v>43384.19</v>
      </c>
      <c r="J209" s="30"/>
      <c r="K209" s="45"/>
      <c r="L209" s="28">
        <f>SUM(L206:L208)</f>
        <v>26012.46</v>
      </c>
      <c r="M209" s="30"/>
      <c r="N209" s="64">
        <f>(L209/F209)</f>
        <v>1.626826019249892</v>
      </c>
      <c r="O209" s="64">
        <f>(L209/I209)</f>
        <v>0.59958385762186639</v>
      </c>
    </row>
    <row r="210" spans="1:121" x14ac:dyDescent="0.25">
      <c r="A210" s="146" t="s">
        <v>29</v>
      </c>
      <c r="B210" s="147"/>
      <c r="C210" s="147"/>
      <c r="D210" s="147"/>
      <c r="E210" s="147"/>
      <c r="F210" s="147"/>
      <c r="G210" s="147"/>
      <c r="H210" s="147"/>
      <c r="I210" s="147"/>
      <c r="J210" s="147"/>
      <c r="K210" s="147"/>
      <c r="L210" s="147"/>
      <c r="M210" s="147"/>
      <c r="N210" s="147"/>
      <c r="O210" s="148"/>
    </row>
    <row r="211" spans="1:121" x14ac:dyDescent="0.25">
      <c r="A211" s="230" t="s">
        <v>30</v>
      </c>
      <c r="B211" s="231"/>
      <c r="C211" s="231"/>
      <c r="D211" s="231"/>
      <c r="E211" s="231"/>
      <c r="F211" s="231"/>
      <c r="G211" s="231"/>
      <c r="H211" s="231"/>
      <c r="I211" s="231"/>
      <c r="J211" s="231"/>
      <c r="K211" s="231"/>
      <c r="L211" s="231"/>
      <c r="M211" s="231"/>
      <c r="N211" s="231"/>
      <c r="O211" s="23"/>
    </row>
    <row r="212" spans="1:121" ht="15" customHeight="1" x14ac:dyDescent="0.25">
      <c r="A212" s="109" t="s">
        <v>86</v>
      </c>
      <c r="B212" s="166" t="s">
        <v>27</v>
      </c>
      <c r="C212" s="167"/>
      <c r="D212" s="167"/>
      <c r="E212" s="167"/>
      <c r="F212" s="46">
        <v>6792.18</v>
      </c>
      <c r="G212" s="139">
        <v>20868.66</v>
      </c>
      <c r="H212" s="140"/>
      <c r="I212" s="81">
        <v>20868.66</v>
      </c>
      <c r="J212" s="82"/>
      <c r="K212" s="83"/>
      <c r="L212" s="81">
        <v>24317.31</v>
      </c>
      <c r="M212" s="82"/>
      <c r="N212" s="113">
        <f>(L212/F212)</f>
        <v>3.5801922210542125</v>
      </c>
      <c r="O212" s="114">
        <f>(L212/I212)</f>
        <v>1.1652549804347765</v>
      </c>
    </row>
    <row r="213" spans="1:121" ht="15" customHeight="1" x14ac:dyDescent="0.25">
      <c r="A213" s="109" t="s">
        <v>98</v>
      </c>
      <c r="B213" s="220" t="s">
        <v>3</v>
      </c>
      <c r="C213" s="221"/>
      <c r="D213" s="221"/>
      <c r="E213" s="222"/>
      <c r="F213" s="47">
        <v>0</v>
      </c>
      <c r="G213" s="139">
        <v>0</v>
      </c>
      <c r="H213" s="140"/>
      <c r="I213" s="81">
        <v>0</v>
      </c>
      <c r="J213" s="82"/>
      <c r="K213" s="83"/>
      <c r="L213" s="84">
        <v>0</v>
      </c>
      <c r="M213" s="85"/>
      <c r="N213" s="113">
        <v>0</v>
      </c>
      <c r="O213" s="114">
        <v>0</v>
      </c>
    </row>
    <row r="214" spans="1:121" ht="15" customHeight="1" x14ac:dyDescent="0.25">
      <c r="A214" s="109" t="s">
        <v>99</v>
      </c>
      <c r="B214" s="166" t="s">
        <v>95</v>
      </c>
      <c r="C214" s="167"/>
      <c r="D214" s="167"/>
      <c r="E214" s="167"/>
      <c r="F214" s="46">
        <v>1120.7</v>
      </c>
      <c r="G214" s="139">
        <v>3443.34</v>
      </c>
      <c r="H214" s="140"/>
      <c r="I214" s="84">
        <v>3443.34</v>
      </c>
      <c r="J214" s="85"/>
      <c r="K214" s="86"/>
      <c r="L214" s="84">
        <v>4012.29</v>
      </c>
      <c r="M214" s="85"/>
      <c r="N214" s="113">
        <f>(L214/F214)</f>
        <v>3.5801641830998481</v>
      </c>
      <c r="O214" s="114">
        <f>(L214/I214)</f>
        <v>1.1652320131035563</v>
      </c>
    </row>
    <row r="215" spans="1:121" ht="15" customHeight="1" x14ac:dyDescent="0.25">
      <c r="A215" s="109" t="s">
        <v>53</v>
      </c>
      <c r="B215" s="166" t="s">
        <v>46</v>
      </c>
      <c r="C215" s="167"/>
      <c r="D215" s="167"/>
      <c r="E215" s="167"/>
      <c r="F215" s="46">
        <v>0</v>
      </c>
      <c r="G215" s="139">
        <v>0</v>
      </c>
      <c r="H215" s="140"/>
      <c r="I215" s="70">
        <v>0</v>
      </c>
      <c r="J215" s="71"/>
      <c r="K215" s="72"/>
      <c r="L215" s="73">
        <v>0</v>
      </c>
      <c r="M215" s="74"/>
      <c r="N215" s="113">
        <v>0</v>
      </c>
      <c r="O215" s="114">
        <v>0</v>
      </c>
    </row>
    <row r="216" spans="1:121" s="138" customFormat="1" ht="15" customHeight="1" x14ac:dyDescent="0.25">
      <c r="A216" s="121">
        <v>3236</v>
      </c>
      <c r="B216" s="144" t="s">
        <v>31</v>
      </c>
      <c r="C216" s="145"/>
      <c r="D216" s="145"/>
      <c r="E216" s="145"/>
      <c r="F216" s="135">
        <v>40</v>
      </c>
      <c r="G216" s="141">
        <v>0</v>
      </c>
      <c r="H216" s="142"/>
      <c r="I216" s="133">
        <v>0</v>
      </c>
      <c r="J216" s="134"/>
      <c r="K216" s="135"/>
      <c r="L216" s="136">
        <v>0</v>
      </c>
      <c r="M216" s="137"/>
      <c r="N216" s="113">
        <v>0</v>
      </c>
      <c r="O216" s="114">
        <v>0</v>
      </c>
    </row>
    <row r="217" spans="1:121" s="69" customFormat="1" ht="15" customHeight="1" x14ac:dyDescent="0.25">
      <c r="A217" s="117"/>
      <c r="B217" s="160" t="s">
        <v>32</v>
      </c>
      <c r="C217" s="160"/>
      <c r="D217" s="160"/>
      <c r="E217" s="160"/>
      <c r="F217" s="119">
        <f>SUM(F211:F216)</f>
        <v>7952.88</v>
      </c>
      <c r="G217" s="119">
        <f>SUM(G211:G215)</f>
        <v>24312</v>
      </c>
      <c r="H217" s="119"/>
      <c r="I217" s="178">
        <f>SUM(I212:I216)</f>
        <v>24312</v>
      </c>
      <c r="J217" s="178"/>
      <c r="K217" s="178"/>
      <c r="L217" s="178">
        <f>SUM(L212:L216)</f>
        <v>28329.600000000002</v>
      </c>
      <c r="M217" s="178"/>
      <c r="N217" s="54">
        <f>(L217/F217)</f>
        <v>3.5621812475480583</v>
      </c>
      <c r="O217" s="55">
        <f>(L217/I217)</f>
        <v>1.1652517275419547</v>
      </c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</row>
    <row r="218" spans="1:121" ht="15" customHeight="1" x14ac:dyDescent="0.25">
      <c r="A218" s="146" t="s">
        <v>134</v>
      </c>
      <c r="B218" s="147"/>
      <c r="C218" s="147"/>
      <c r="D218" s="147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8"/>
    </row>
    <row r="219" spans="1:121" ht="15" customHeight="1" x14ac:dyDescent="0.25">
      <c r="A219" s="109" t="s">
        <v>86</v>
      </c>
      <c r="B219" s="166" t="s">
        <v>27</v>
      </c>
      <c r="C219" s="167"/>
      <c r="D219" s="167"/>
      <c r="E219" s="167"/>
      <c r="F219" s="46">
        <v>1697.07</v>
      </c>
      <c r="G219" s="139">
        <v>8111.28</v>
      </c>
      <c r="H219" s="140"/>
      <c r="I219" s="81">
        <v>8111.28</v>
      </c>
      <c r="J219" s="82"/>
      <c r="K219" s="83"/>
      <c r="L219" s="81">
        <v>7017.69</v>
      </c>
      <c r="M219" s="82"/>
      <c r="N219" s="113">
        <f>(L219/F219)</f>
        <v>4.1351800456080188</v>
      </c>
      <c r="O219" s="114">
        <f>(L219/I219)</f>
        <v>0.86517664289729856</v>
      </c>
    </row>
    <row r="220" spans="1:121" ht="15" customHeight="1" x14ac:dyDescent="0.25">
      <c r="A220" s="109" t="s">
        <v>98</v>
      </c>
      <c r="B220" s="220" t="s">
        <v>3</v>
      </c>
      <c r="C220" s="221"/>
      <c r="D220" s="221"/>
      <c r="E220" s="222"/>
      <c r="F220" s="47">
        <v>700</v>
      </c>
      <c r="G220" s="139">
        <v>1600</v>
      </c>
      <c r="H220" s="140"/>
      <c r="I220" s="81">
        <v>1800</v>
      </c>
      <c r="J220" s="82"/>
      <c r="K220" s="83"/>
      <c r="L220" s="84">
        <v>1800</v>
      </c>
      <c r="M220" s="85"/>
      <c r="N220" s="113">
        <v>0</v>
      </c>
      <c r="O220" s="114">
        <f>(L220/I220)</f>
        <v>1</v>
      </c>
    </row>
    <row r="221" spans="1:121" ht="15" customHeight="1" x14ac:dyDescent="0.25">
      <c r="A221" s="109" t="s">
        <v>99</v>
      </c>
      <c r="B221" s="166" t="s">
        <v>95</v>
      </c>
      <c r="C221" s="167"/>
      <c r="D221" s="167"/>
      <c r="E221" s="167"/>
      <c r="F221" s="46">
        <v>280.04000000000002</v>
      </c>
      <c r="G221" s="139">
        <v>1338.48</v>
      </c>
      <c r="H221" s="140"/>
      <c r="I221" s="84">
        <v>1338.48</v>
      </c>
      <c r="J221" s="85"/>
      <c r="K221" s="86"/>
      <c r="L221" s="84">
        <v>1158.02</v>
      </c>
      <c r="M221" s="85"/>
      <c r="N221" s="113">
        <f>(L221/F221)</f>
        <v>4.1351949721468362</v>
      </c>
      <c r="O221" s="114">
        <f>(L221/I221)</f>
        <v>0.86517542286773053</v>
      </c>
    </row>
    <row r="222" spans="1:121" ht="15" customHeight="1" x14ac:dyDescent="0.25">
      <c r="A222" s="109" t="s">
        <v>53</v>
      </c>
      <c r="B222" s="166" t="s">
        <v>46</v>
      </c>
      <c r="C222" s="167"/>
      <c r="D222" s="167"/>
      <c r="E222" s="167"/>
      <c r="F222" s="46">
        <v>0</v>
      </c>
      <c r="G222" s="139">
        <v>796.32</v>
      </c>
      <c r="H222" s="140"/>
      <c r="I222" s="70">
        <v>796.32</v>
      </c>
      <c r="J222" s="71"/>
      <c r="K222" s="72"/>
      <c r="L222" s="73">
        <v>0</v>
      </c>
      <c r="M222" s="74"/>
      <c r="N222" s="113">
        <v>0</v>
      </c>
      <c r="O222" s="114">
        <v>0</v>
      </c>
    </row>
    <row r="223" spans="1:121" s="69" customFormat="1" ht="15" customHeight="1" x14ac:dyDescent="0.25">
      <c r="A223" s="117"/>
      <c r="B223" s="160" t="s">
        <v>32</v>
      </c>
      <c r="C223" s="160"/>
      <c r="D223" s="160"/>
      <c r="E223" s="160"/>
      <c r="F223" s="119">
        <f>SUM(F219:F222)</f>
        <v>2677.1099999999997</v>
      </c>
      <c r="G223" s="119">
        <f>SUM(G219:G222)</f>
        <v>11846.079999999998</v>
      </c>
      <c r="H223" s="119"/>
      <c r="I223" s="178">
        <f>SUM(I219:I222)</f>
        <v>12046.079999999998</v>
      </c>
      <c r="J223" s="178"/>
      <c r="K223" s="178"/>
      <c r="L223" s="178">
        <f>SUM(L219:L222)</f>
        <v>9975.7099999999991</v>
      </c>
      <c r="M223" s="178"/>
      <c r="N223" s="54">
        <f>(L223/F223)</f>
        <v>3.7262981349290842</v>
      </c>
      <c r="O223" s="55">
        <f>(L223/I223)</f>
        <v>0.82812915072787174</v>
      </c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</row>
    <row r="224" spans="1:121" x14ac:dyDescent="0.25">
      <c r="A224" s="202" t="s">
        <v>113</v>
      </c>
      <c r="B224" s="203"/>
      <c r="C224" s="203"/>
      <c r="D224" s="203"/>
      <c r="E224" s="203"/>
      <c r="F224" s="203"/>
      <c r="G224" s="203"/>
      <c r="H224" s="203"/>
      <c r="I224" s="203"/>
      <c r="J224" s="203"/>
      <c r="K224" s="203"/>
      <c r="L224" s="203"/>
      <c r="M224" s="203"/>
      <c r="N224" s="203"/>
      <c r="O224" s="204"/>
    </row>
    <row r="225" spans="1:15" x14ac:dyDescent="0.25">
      <c r="A225" s="123">
        <v>3222</v>
      </c>
      <c r="B225" s="179" t="s">
        <v>20</v>
      </c>
      <c r="C225" s="180"/>
      <c r="D225" s="180"/>
      <c r="E225" s="181"/>
      <c r="F225" s="99">
        <v>3371.49</v>
      </c>
      <c r="G225" s="100">
        <v>3981.68</v>
      </c>
      <c r="H225" s="100"/>
      <c r="I225" s="182">
        <v>4481.68</v>
      </c>
      <c r="J225" s="183"/>
      <c r="K225" s="184"/>
      <c r="L225" s="182">
        <v>4801.8599999999997</v>
      </c>
      <c r="M225" s="183"/>
      <c r="N225" s="113">
        <f>(L225/F225)</f>
        <v>1.42425455807373</v>
      </c>
      <c r="O225" s="114">
        <f>(L225/I225)</f>
        <v>1.0714419592652753</v>
      </c>
    </row>
    <row r="226" spans="1:15" x14ac:dyDescent="0.25">
      <c r="A226" s="117"/>
      <c r="B226" s="160" t="s">
        <v>32</v>
      </c>
      <c r="C226" s="160"/>
      <c r="D226" s="160"/>
      <c r="E226" s="160"/>
      <c r="F226" s="119">
        <f>F225</f>
        <v>3371.49</v>
      </c>
      <c r="G226" s="119">
        <f>G225</f>
        <v>3981.68</v>
      </c>
      <c r="H226" s="119"/>
      <c r="I226" s="178">
        <f>I225</f>
        <v>4481.68</v>
      </c>
      <c r="J226" s="178"/>
      <c r="K226" s="178"/>
      <c r="L226" s="178">
        <f>L225</f>
        <v>4801.8599999999997</v>
      </c>
      <c r="M226" s="178"/>
      <c r="N226" s="55">
        <f>(L226/F226)</f>
        <v>1.42425455807373</v>
      </c>
      <c r="O226" s="55">
        <f>I226/L226</f>
        <v>0.93332167118574894</v>
      </c>
    </row>
    <row r="227" spans="1:15" x14ac:dyDescent="0.25">
      <c r="A227" s="224"/>
      <c r="B227" s="225"/>
      <c r="C227" s="225"/>
      <c r="D227" s="225"/>
      <c r="E227" s="225"/>
      <c r="F227" s="225"/>
      <c r="G227" s="225"/>
      <c r="H227" s="225"/>
      <c r="I227" s="225"/>
      <c r="J227" s="225"/>
      <c r="K227" s="225"/>
      <c r="L227" s="225"/>
      <c r="M227" s="225"/>
      <c r="N227" s="225"/>
      <c r="O227" s="226"/>
    </row>
    <row r="228" spans="1:15" x14ac:dyDescent="0.25">
      <c r="A228" s="227"/>
      <c r="B228" s="228"/>
      <c r="C228" s="228"/>
      <c r="D228" s="228"/>
      <c r="E228" s="228"/>
      <c r="F228" s="228"/>
      <c r="G228" s="228"/>
      <c r="H228" s="228"/>
      <c r="I228" s="228"/>
      <c r="J228" s="228"/>
      <c r="K228" s="228"/>
      <c r="L228" s="228"/>
      <c r="M228" s="228"/>
      <c r="N228" s="228"/>
      <c r="O228" s="229"/>
    </row>
    <row r="229" spans="1:15" x14ac:dyDescent="0.25">
      <c r="A229" s="117"/>
      <c r="B229" s="160" t="s">
        <v>32</v>
      </c>
      <c r="C229" s="160"/>
      <c r="D229" s="160"/>
      <c r="E229" s="160"/>
      <c r="F229" s="119">
        <f>F226+F223+F217+F205+F154+F118+F77+F62+F34+F185</f>
        <v>2632613.9499999997</v>
      </c>
      <c r="G229" s="119">
        <f t="shared" ref="G229:L229" si="12">G226+G223+G217+G205+G154+G118+G77+G62+G34+G185</f>
        <v>2933933.69</v>
      </c>
      <c r="H229" s="119">
        <f t="shared" si="12"/>
        <v>0</v>
      </c>
      <c r="I229" s="119">
        <f t="shared" si="12"/>
        <v>3053791.77</v>
      </c>
      <c r="J229" s="119">
        <f t="shared" si="12"/>
        <v>0</v>
      </c>
      <c r="K229" s="119">
        <f t="shared" si="12"/>
        <v>0</v>
      </c>
      <c r="L229" s="119">
        <f t="shared" si="12"/>
        <v>3076646.1599999997</v>
      </c>
      <c r="M229" s="143"/>
      <c r="N229" s="55">
        <f>F229/L229</f>
        <v>0.85567654292751039</v>
      </c>
      <c r="O229" s="55">
        <f>L229/I229</f>
        <v>1.0074839385659879</v>
      </c>
    </row>
    <row r="230" spans="1:15" ht="15" customHeight="1" x14ac:dyDescent="0.25">
      <c r="A230" s="19"/>
      <c r="B230" s="156" t="s">
        <v>114</v>
      </c>
      <c r="C230" s="156"/>
      <c r="D230" s="156"/>
      <c r="E230" s="156"/>
      <c r="F230" s="29">
        <f>F209+F157+F128+F80+F67+F191</f>
        <v>2665387.4800000004</v>
      </c>
      <c r="G230" s="29">
        <f t="shared" ref="G230:L230" si="13">G209+G157+G128+G80+G67+G191</f>
        <v>2690110.2800000003</v>
      </c>
      <c r="H230" s="29">
        <f t="shared" si="13"/>
        <v>0</v>
      </c>
      <c r="I230" s="29">
        <f t="shared" si="13"/>
        <v>2833019.59</v>
      </c>
      <c r="J230" s="29">
        <f t="shared" si="13"/>
        <v>0</v>
      </c>
      <c r="K230" s="29">
        <f t="shared" si="13"/>
        <v>0</v>
      </c>
      <c r="L230" s="29">
        <f t="shared" si="13"/>
        <v>2809040.2800000003</v>
      </c>
      <c r="M230" s="30" t="e">
        <f>#REF!</f>
        <v>#REF!</v>
      </c>
      <c r="N230" s="63">
        <f>F230/L230</f>
        <v>0.94886054108131201</v>
      </c>
      <c r="O230" s="63">
        <f>L230/I230</f>
        <v>0.99153577684932293</v>
      </c>
    </row>
    <row r="231" spans="1:15" x14ac:dyDescent="0.25">
      <c r="A231" s="3"/>
      <c r="B231" s="3"/>
      <c r="C231" s="3"/>
      <c r="D231" s="3"/>
      <c r="E231" s="3"/>
      <c r="I231" s="4"/>
      <c r="L231" s="205"/>
      <c r="M231" s="205"/>
      <c r="O231" s="5"/>
    </row>
    <row r="232" spans="1:15" ht="21.75" customHeight="1" x14ac:dyDescent="0.25">
      <c r="A232" s="58"/>
      <c r="B232" s="157" t="s">
        <v>39</v>
      </c>
      <c r="C232" s="157"/>
      <c r="D232" s="157"/>
      <c r="E232" s="157"/>
      <c r="F232" s="158">
        <f>L229</f>
        <v>3076646.1599999997</v>
      </c>
      <c r="G232" s="158"/>
      <c r="H232" s="158"/>
      <c r="I232" s="158"/>
      <c r="J232" s="158"/>
      <c r="K232" s="158"/>
      <c r="L232" s="158"/>
      <c r="M232" s="158"/>
      <c r="N232" s="158"/>
      <c r="O232" s="158"/>
    </row>
    <row r="233" spans="1:15" ht="21.75" customHeight="1" x14ac:dyDescent="0.25">
      <c r="A233" s="67"/>
      <c r="B233" s="223" t="s">
        <v>40</v>
      </c>
      <c r="C233" s="223"/>
      <c r="D233" s="223"/>
      <c r="E233" s="223"/>
      <c r="F233" s="159">
        <f>L230</f>
        <v>2809040.2800000003</v>
      </c>
      <c r="G233" s="159"/>
      <c r="H233" s="159"/>
      <c r="I233" s="159"/>
      <c r="J233" s="159"/>
      <c r="K233" s="159"/>
      <c r="L233" s="159"/>
      <c r="M233" s="159"/>
      <c r="N233" s="159"/>
      <c r="O233" s="159"/>
    </row>
    <row r="234" spans="1:15" x14ac:dyDescent="0.25">
      <c r="F234" s="104"/>
      <c r="G234" s="77"/>
      <c r="N234" s="77"/>
    </row>
    <row r="236" spans="1:15" x14ac:dyDescent="0.25">
      <c r="L236" s="66"/>
    </row>
    <row r="237" spans="1:15" x14ac:dyDescent="0.25">
      <c r="L237" s="66"/>
    </row>
  </sheetData>
  <mergeCells count="360">
    <mergeCell ref="B195:E195"/>
    <mergeCell ref="A218:O218"/>
    <mergeCell ref="B219:E219"/>
    <mergeCell ref="B220:E220"/>
    <mergeCell ref="I217:K217"/>
    <mergeCell ref="L217:M217"/>
    <mergeCell ref="B230:E230"/>
    <mergeCell ref="B233:E233"/>
    <mergeCell ref="L226:M226"/>
    <mergeCell ref="A227:O228"/>
    <mergeCell ref="B232:E232"/>
    <mergeCell ref="A210:O210"/>
    <mergeCell ref="A224:O224"/>
    <mergeCell ref="L225:M225"/>
    <mergeCell ref="A211:N211"/>
    <mergeCell ref="B213:E213"/>
    <mergeCell ref="B214:E214"/>
    <mergeCell ref="B215:E215"/>
    <mergeCell ref="B222:E222"/>
    <mergeCell ref="B221:E221"/>
    <mergeCell ref="B223:E223"/>
    <mergeCell ref="I223:K223"/>
    <mergeCell ref="L223:M223"/>
    <mergeCell ref="B76:E76"/>
    <mergeCell ref="A35:O35"/>
    <mergeCell ref="A81:O81"/>
    <mergeCell ref="B209:E209"/>
    <mergeCell ref="B63:E63"/>
    <mergeCell ref="B66:E66"/>
    <mergeCell ref="B67:E67"/>
    <mergeCell ref="B78:E78"/>
    <mergeCell ref="B79:E79"/>
    <mergeCell ref="B80:E80"/>
    <mergeCell ref="B119:E119"/>
    <mergeCell ref="B120:E120"/>
    <mergeCell ref="B121:E121"/>
    <mergeCell ref="B71:E71"/>
    <mergeCell ref="B39:E39"/>
    <mergeCell ref="B37:E37"/>
    <mergeCell ref="B157:E157"/>
    <mergeCell ref="B206:E206"/>
    <mergeCell ref="A192:O192"/>
    <mergeCell ref="I205:K205"/>
    <mergeCell ref="L205:M205"/>
    <mergeCell ref="B196:E196"/>
    <mergeCell ref="B194:E194"/>
    <mergeCell ref="B130:E130"/>
    <mergeCell ref="B8:E8"/>
    <mergeCell ref="B9:E9"/>
    <mergeCell ref="B26:E26"/>
    <mergeCell ref="B27:E27"/>
    <mergeCell ref="B10:E10"/>
    <mergeCell ref="L231:M231"/>
    <mergeCell ref="A1:M1"/>
    <mergeCell ref="B75:E75"/>
    <mergeCell ref="B73:E73"/>
    <mergeCell ref="B69:E69"/>
    <mergeCell ref="B62:E62"/>
    <mergeCell ref="I62:K62"/>
    <mergeCell ref="L62:M62"/>
    <mergeCell ref="B43:E43"/>
    <mergeCell ref="B40:E40"/>
    <mergeCell ref="B41:E41"/>
    <mergeCell ref="B42:E42"/>
    <mergeCell ref="B44:E44"/>
    <mergeCell ref="B45:E45"/>
    <mergeCell ref="B11:E11"/>
    <mergeCell ref="I33:K33"/>
    <mergeCell ref="L34:M34"/>
    <mergeCell ref="B12:E12"/>
    <mergeCell ref="B13:E13"/>
    <mergeCell ref="I8:K8"/>
    <mergeCell ref="I9:K9"/>
    <mergeCell ref="I29:K29"/>
    <mergeCell ref="I23:K23"/>
    <mergeCell ref="I24:K24"/>
    <mergeCell ref="I25:K25"/>
    <mergeCell ref="I26:K26"/>
    <mergeCell ref="I27:K27"/>
    <mergeCell ref="I28:K28"/>
    <mergeCell ref="I17:K17"/>
    <mergeCell ref="I18:K18"/>
    <mergeCell ref="I19:K19"/>
    <mergeCell ref="I20:K20"/>
    <mergeCell ref="I21:K21"/>
    <mergeCell ref="I22:K22"/>
    <mergeCell ref="I10:K10"/>
    <mergeCell ref="I14:K14"/>
    <mergeCell ref="I15:K15"/>
    <mergeCell ref="I16:K16"/>
    <mergeCell ref="I13:K13"/>
    <mergeCell ref="I12:K12"/>
    <mergeCell ref="I11:K11"/>
    <mergeCell ref="B2:E2"/>
    <mergeCell ref="I2:K2"/>
    <mergeCell ref="L2:M2"/>
    <mergeCell ref="B5:E5"/>
    <mergeCell ref="I5:K5"/>
    <mergeCell ref="I6:K6"/>
    <mergeCell ref="A4:O4"/>
    <mergeCell ref="B6:E6"/>
    <mergeCell ref="B7:E7"/>
    <mergeCell ref="I7:K7"/>
    <mergeCell ref="B77:E77"/>
    <mergeCell ref="I77:K77"/>
    <mergeCell ref="L77:M77"/>
    <mergeCell ref="B82:E82"/>
    <mergeCell ref="I82:K82"/>
    <mergeCell ref="B84:E84"/>
    <mergeCell ref="I84:K84"/>
    <mergeCell ref="I83:K83"/>
    <mergeCell ref="B83:E83"/>
    <mergeCell ref="B53:E53"/>
    <mergeCell ref="B72:E72"/>
    <mergeCell ref="B47:E47"/>
    <mergeCell ref="B48:E48"/>
    <mergeCell ref="B49:E49"/>
    <mergeCell ref="B50:E50"/>
    <mergeCell ref="B51:E51"/>
    <mergeCell ref="B52:E52"/>
    <mergeCell ref="B54:E54"/>
    <mergeCell ref="B30:E30"/>
    <mergeCell ref="B31:E31"/>
    <mergeCell ref="B32:E32"/>
    <mergeCell ref="B33:E33"/>
    <mergeCell ref="B24:E24"/>
    <mergeCell ref="B25:E25"/>
    <mergeCell ref="B28:E28"/>
    <mergeCell ref="B29:E29"/>
    <mergeCell ref="B36:E36"/>
    <mergeCell ref="B34:E34"/>
    <mergeCell ref="I32:K32"/>
    <mergeCell ref="B88:E88"/>
    <mergeCell ref="B90:E90"/>
    <mergeCell ref="I90:K90"/>
    <mergeCell ref="B89:E89"/>
    <mergeCell ref="B92:E92"/>
    <mergeCell ref="I92:K92"/>
    <mergeCell ref="B85:E85"/>
    <mergeCell ref="I85:K85"/>
    <mergeCell ref="B86:E86"/>
    <mergeCell ref="I86:K86"/>
    <mergeCell ref="B87:E87"/>
    <mergeCell ref="I87:K87"/>
    <mergeCell ref="B91:E91"/>
    <mergeCell ref="B70:E70"/>
    <mergeCell ref="I75:K75"/>
    <mergeCell ref="I76:K76"/>
    <mergeCell ref="I88:K88"/>
    <mergeCell ref="I89:K89"/>
    <mergeCell ref="I91:K91"/>
    <mergeCell ref="B74:E74"/>
    <mergeCell ref="B64:E64"/>
    <mergeCell ref="B65:E65"/>
    <mergeCell ref="B38:E38"/>
    <mergeCell ref="I102:K102"/>
    <mergeCell ref="B103:E103"/>
    <mergeCell ref="I103:K103"/>
    <mergeCell ref="B94:E94"/>
    <mergeCell ref="I94:K94"/>
    <mergeCell ref="B95:E95"/>
    <mergeCell ref="I95:K95"/>
    <mergeCell ref="B93:E93"/>
    <mergeCell ref="B96:E96"/>
    <mergeCell ref="I96:K96"/>
    <mergeCell ref="B97:E97"/>
    <mergeCell ref="B98:E98"/>
    <mergeCell ref="B100:E100"/>
    <mergeCell ref="I101:K101"/>
    <mergeCell ref="B225:E225"/>
    <mergeCell ref="I225:K225"/>
    <mergeCell ref="B197:E197"/>
    <mergeCell ref="I197:K197"/>
    <mergeCell ref="B217:E217"/>
    <mergeCell ref="B134:E134"/>
    <mergeCell ref="B46:E46"/>
    <mergeCell ref="B198:E198"/>
    <mergeCell ref="B199:E199"/>
    <mergeCell ref="B200:E200"/>
    <mergeCell ref="B201:E201"/>
    <mergeCell ref="B202:E202"/>
    <mergeCell ref="B203:E203"/>
    <mergeCell ref="B204:E204"/>
    <mergeCell ref="B212:E212"/>
    <mergeCell ref="B208:E208"/>
    <mergeCell ref="B205:E205"/>
    <mergeCell ref="B135:E135"/>
    <mergeCell ref="B151:E151"/>
    <mergeCell ref="B152:E152"/>
    <mergeCell ref="B153:E153"/>
    <mergeCell ref="I93:K93"/>
    <mergeCell ref="I98:K98"/>
    <mergeCell ref="B102:E102"/>
    <mergeCell ref="B116:E116"/>
    <mergeCell ref="B117:E117"/>
    <mergeCell ref="I105:K105"/>
    <mergeCell ref="I108:K108"/>
    <mergeCell ref="I109:K109"/>
    <mergeCell ref="I112:K112"/>
    <mergeCell ref="I114:K114"/>
    <mergeCell ref="I115:K115"/>
    <mergeCell ref="I116:K116"/>
    <mergeCell ref="I117:K117"/>
    <mergeCell ref="B106:E106"/>
    <mergeCell ref="I106:K106"/>
    <mergeCell ref="B105:E105"/>
    <mergeCell ref="B108:E108"/>
    <mergeCell ref="B109:E109"/>
    <mergeCell ref="B112:E112"/>
    <mergeCell ref="B111:E111"/>
    <mergeCell ref="I111:K111"/>
    <mergeCell ref="B14:E14"/>
    <mergeCell ref="B15:E15"/>
    <mergeCell ref="B16:E16"/>
    <mergeCell ref="B17:E17"/>
    <mergeCell ref="I43:K43"/>
    <mergeCell ref="I44:K44"/>
    <mergeCell ref="I45:K45"/>
    <mergeCell ref="I46:K46"/>
    <mergeCell ref="I47:K47"/>
    <mergeCell ref="I36:K36"/>
    <mergeCell ref="I37:K37"/>
    <mergeCell ref="I39:K39"/>
    <mergeCell ref="I40:K40"/>
    <mergeCell ref="I41:K41"/>
    <mergeCell ref="B18:E18"/>
    <mergeCell ref="B19:E19"/>
    <mergeCell ref="B20:E20"/>
    <mergeCell ref="B21:E21"/>
    <mergeCell ref="B22:E22"/>
    <mergeCell ref="B23:E23"/>
    <mergeCell ref="I42:K42"/>
    <mergeCell ref="I34:K34"/>
    <mergeCell ref="I30:K30"/>
    <mergeCell ref="I31:K31"/>
    <mergeCell ref="I48:K48"/>
    <mergeCell ref="I49:K49"/>
    <mergeCell ref="I50:K50"/>
    <mergeCell ref="I51:K51"/>
    <mergeCell ref="B115:E115"/>
    <mergeCell ref="I52:K52"/>
    <mergeCell ref="I54:K54"/>
    <mergeCell ref="I55:K55"/>
    <mergeCell ref="I56:K56"/>
    <mergeCell ref="I57:K57"/>
    <mergeCell ref="I58:K58"/>
    <mergeCell ref="I59:K59"/>
    <mergeCell ref="I60:K60"/>
    <mergeCell ref="I61:K61"/>
    <mergeCell ref="B55:E55"/>
    <mergeCell ref="B56:E56"/>
    <mergeCell ref="B57:E57"/>
    <mergeCell ref="B58:E58"/>
    <mergeCell ref="B59:E59"/>
    <mergeCell ref="B60:E60"/>
    <mergeCell ref="B61:E61"/>
    <mergeCell ref="I97:K97"/>
    <mergeCell ref="B99:E99"/>
    <mergeCell ref="I99:K99"/>
    <mergeCell ref="I100:K100"/>
    <mergeCell ref="B101:E101"/>
    <mergeCell ref="B145:E145"/>
    <mergeCell ref="I69:K69"/>
    <mergeCell ref="I70:K70"/>
    <mergeCell ref="I71:K71"/>
    <mergeCell ref="I73:K73"/>
    <mergeCell ref="I74:K74"/>
    <mergeCell ref="A129:O129"/>
    <mergeCell ref="B132:E132"/>
    <mergeCell ref="B133:E133"/>
    <mergeCell ref="B131:E131"/>
    <mergeCell ref="B113:E113"/>
    <mergeCell ref="I113:K113"/>
    <mergeCell ref="B118:E118"/>
    <mergeCell ref="I118:K118"/>
    <mergeCell ref="L118:M118"/>
    <mergeCell ref="B104:E104"/>
    <mergeCell ref="I104:K104"/>
    <mergeCell ref="B107:E107"/>
    <mergeCell ref="I107:K107"/>
    <mergeCell ref="B114:E114"/>
    <mergeCell ref="B136:E136"/>
    <mergeCell ref="B137:E137"/>
    <mergeCell ref="B122:E122"/>
    <mergeCell ref="B141:E141"/>
    <mergeCell ref="B142:E142"/>
    <mergeCell ref="B143:E143"/>
    <mergeCell ref="B144:E144"/>
    <mergeCell ref="B154:E154"/>
    <mergeCell ref="I154:K154"/>
    <mergeCell ref="B146:E146"/>
    <mergeCell ref="B147:E147"/>
    <mergeCell ref="B148:E148"/>
    <mergeCell ref="B149:E149"/>
    <mergeCell ref="B150:E150"/>
    <mergeCell ref="B128:E128"/>
    <mergeCell ref="B124:E124"/>
    <mergeCell ref="B125:E125"/>
    <mergeCell ref="B126:E126"/>
    <mergeCell ref="B127:E127"/>
    <mergeCell ref="B138:E138"/>
    <mergeCell ref="B139:E139"/>
    <mergeCell ref="B140:E140"/>
    <mergeCell ref="F232:O232"/>
    <mergeCell ref="F233:O233"/>
    <mergeCell ref="B229:E229"/>
    <mergeCell ref="L154:M154"/>
    <mergeCell ref="B159:E159"/>
    <mergeCell ref="B123:E123"/>
    <mergeCell ref="B155:E155"/>
    <mergeCell ref="I194:K194"/>
    <mergeCell ref="I196:K196"/>
    <mergeCell ref="I198:K198"/>
    <mergeCell ref="I199:K199"/>
    <mergeCell ref="I200:K200"/>
    <mergeCell ref="I201:K201"/>
    <mergeCell ref="I202:K202"/>
    <mergeCell ref="I203:K203"/>
    <mergeCell ref="I204:K204"/>
    <mergeCell ref="B193:E193"/>
    <mergeCell ref="I193:K193"/>
    <mergeCell ref="B156:E156"/>
    <mergeCell ref="B226:E226"/>
    <mergeCell ref="I226:K226"/>
    <mergeCell ref="B187:E187"/>
    <mergeCell ref="B188:E188"/>
    <mergeCell ref="B189:E189"/>
    <mergeCell ref="B160:E160"/>
    <mergeCell ref="B161:E161"/>
    <mergeCell ref="B162:E162"/>
    <mergeCell ref="B163:E163"/>
    <mergeCell ref="B164:E164"/>
    <mergeCell ref="B165:E165"/>
    <mergeCell ref="B166:E166"/>
    <mergeCell ref="B167:E167"/>
    <mergeCell ref="B168:E168"/>
    <mergeCell ref="B216:E216"/>
    <mergeCell ref="A158:O158"/>
    <mergeCell ref="B173:E173"/>
    <mergeCell ref="B174:E174"/>
    <mergeCell ref="B175:E175"/>
    <mergeCell ref="B176:E176"/>
    <mergeCell ref="B177:E177"/>
    <mergeCell ref="B178:E178"/>
    <mergeCell ref="B179:E179"/>
    <mergeCell ref="B180:E180"/>
    <mergeCell ref="B181:E181"/>
    <mergeCell ref="B182:E182"/>
    <mergeCell ref="B183:E183"/>
    <mergeCell ref="B184:E184"/>
    <mergeCell ref="I185:K185"/>
    <mergeCell ref="L185:M185"/>
    <mergeCell ref="B190:E190"/>
    <mergeCell ref="B191:E191"/>
    <mergeCell ref="B169:E169"/>
    <mergeCell ref="B170:E170"/>
    <mergeCell ref="B171:E171"/>
    <mergeCell ref="B172:E172"/>
    <mergeCell ref="B185:E185"/>
    <mergeCell ref="B186:E186"/>
  </mergeCells>
  <pageMargins left="0.25" right="0.25" top="0.75" bottom="0.75" header="0.3" footer="0.3"/>
  <pageSetup paperSize="9"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Racunovodstvo</dc:creator>
  <cp:lastModifiedBy>Antonija</cp:lastModifiedBy>
  <cp:lastPrinted>2026-03-26T07:05:30Z</cp:lastPrinted>
  <dcterms:created xsi:type="dcterms:W3CDTF">2021-12-20T11:57:25Z</dcterms:created>
  <dcterms:modified xsi:type="dcterms:W3CDTF">2026-03-26T07:18:56Z</dcterms:modified>
</cp:coreProperties>
</file>